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dvdfilp1930.state.mo.us\DCI\simmob\Desktop\"/>
    </mc:Choice>
  </mc:AlternateContent>
  <xr:revisionPtr revIDLastSave="0" documentId="8_{A5E9760F-F966-4234-A668-A097F28D1B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" sheetId="5" r:id="rId1"/>
    <sheet name="Compliance" sheetId="6" r:id="rId2"/>
    <sheet name="ESRI_MAPINFO_SHEET" sheetId="7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5" l="1"/>
  <c r="G61" i="5" l="1"/>
  <c r="B61" i="5"/>
  <c r="E66" i="5"/>
  <c r="D66" i="5"/>
  <c r="C66" i="5"/>
  <c r="E65" i="5"/>
  <c r="D65" i="5"/>
  <c r="C65" i="5"/>
  <c r="D64" i="5"/>
  <c r="C64" i="5"/>
  <c r="B66" i="5"/>
  <c r="B65" i="5"/>
  <c r="B64" i="5"/>
  <c r="A66" i="5"/>
  <c r="A65" i="5"/>
  <c r="A64" i="5"/>
</calcChain>
</file>

<file path=xl/sharedStrings.xml><?xml version="1.0" encoding="utf-8"?>
<sst xmlns="http://schemas.openxmlformats.org/spreadsheetml/2006/main" count="206" uniqueCount="110">
  <si>
    <t>STATE OF MISSOURI</t>
  </si>
  <si>
    <t>DEPARTMENT OF INSURANCE</t>
  </si>
  <si>
    <t>MEDICARE SUPPLEMENT RATE FILING DOCUMENT</t>
  </si>
  <si>
    <t>COMPANY INFORMATION</t>
  </si>
  <si>
    <t>POLICY RATE/PREMIUM INFORMATION</t>
  </si>
  <si>
    <t>Company Name:</t>
  </si>
  <si>
    <t xml:space="preserve"> </t>
  </si>
  <si>
    <t>NAIC Company Code (9 digits):</t>
  </si>
  <si>
    <t>Effective Period (expected):</t>
  </si>
  <si>
    <t>(these dates may change based on the approval date)</t>
  </si>
  <si>
    <t>Domicile State:</t>
  </si>
  <si>
    <t>Date of this Filing:</t>
  </si>
  <si>
    <t>POLICY FORM INFORMATION</t>
  </si>
  <si>
    <t>Male/Female rates?</t>
  </si>
  <si>
    <t>Policy Form Number(s):</t>
  </si>
  <si>
    <t>Smoker/Non-Smoker rates?</t>
  </si>
  <si>
    <t>Number of Missouri Rating Areas:</t>
  </si>
  <si>
    <t>List Rate Filings in Missouri in Last 5 Years:</t>
  </si>
  <si>
    <t>(list most recent first)</t>
  </si>
  <si>
    <t>Approved</t>
  </si>
  <si>
    <t>Implemented</t>
  </si>
  <si>
    <t>Rate Change Approved</t>
  </si>
  <si>
    <t>(mo)</t>
  </si>
  <si>
    <t>(yr)</t>
  </si>
  <si>
    <t>(%)</t>
  </si>
  <si>
    <t>Proposed Rate Effective Date</t>
  </si>
  <si>
    <t>Overall Medical Trend % Increase</t>
  </si>
  <si>
    <t>Description of Trend Factors</t>
  </si>
  <si>
    <t>POLICY DATA</t>
  </si>
  <si>
    <t>Missouri</t>
  </si>
  <si>
    <t>National</t>
  </si>
  <si>
    <t>Policy Approved in (year)</t>
  </si>
  <si>
    <t>First Policy Issued in (year)</t>
  </si>
  <si>
    <t>Last Policy Issued in (year)*</t>
  </si>
  <si>
    <t>Policy Withdrawn in (year)*</t>
  </si>
  <si>
    <t>Number of Aged Insureds</t>
  </si>
  <si>
    <t>Number of Disabled Insureds</t>
  </si>
  <si>
    <t>Number of Total Insureds</t>
  </si>
  <si>
    <t>Issue Age</t>
  </si>
  <si>
    <t>Insured Data as of:</t>
  </si>
  <si>
    <t>Attained Age</t>
  </si>
  <si>
    <t>*-If still being issued, state "Current"</t>
  </si>
  <si>
    <t>ACTUARIAL CERTIFICATION</t>
  </si>
  <si>
    <t>I hereby certify that to the best of my knowledge and ability, the following are true with respect to this filing:</t>
  </si>
  <si>
    <t xml:space="preserve">2.  The anticipated lifetime, future, and third-year loss ratios all comply with the regulatory loss ratio requirements. </t>
  </si>
  <si>
    <t>4.  The filing was prepared based on the current standards of practice as promulgated by the Actuarial Standards Board.</t>
  </si>
  <si>
    <t>5.  The filing is in compliance with applicable laws and regulations in the state.</t>
  </si>
  <si>
    <t>6.  The rates requested are reasonable in relationship to the benefits provided.</t>
  </si>
  <si>
    <t>RATE INFORMATION</t>
  </si>
  <si>
    <t>Community (no age) Rated</t>
  </si>
  <si>
    <t>Underwriting Method (choose one):</t>
  </si>
  <si>
    <t>Marketing Method (choose one):</t>
  </si>
  <si>
    <t>Original Filed Loss Ratio (%):</t>
  </si>
  <si>
    <t>Rate Change Requested (%):</t>
  </si>
  <si>
    <t xml:space="preserve">Pre-Standardized Plans: </t>
  </si>
  <si>
    <t>Standardized Plans</t>
  </si>
  <si>
    <t>Select Plan</t>
  </si>
  <si>
    <t>Innovative Plan</t>
  </si>
  <si>
    <t>Premium Rating Basis (select Yes or No)</t>
  </si>
  <si>
    <t xml:space="preserve">Supply an illustrative monthly premium rate for a female, </t>
  </si>
  <si>
    <t>non- smoker, averaged across all geographic and any</t>
  </si>
  <si>
    <t>other rate factors, for the following age cells:</t>
  </si>
  <si>
    <t>Provide a description in the filing for the method used to calculate the above rate cells, based on the data in the rate</t>
  </si>
  <si>
    <t>sheets attached to the filing. The above rates will be published in Missouri's Medicare Supplement Rate Guide.</t>
  </si>
  <si>
    <t xml:space="preserve">1.  The assumptions present the actuary's best judgment as to the expected value for each assumption and are consistent </t>
  </si>
  <si>
    <t xml:space="preserve">     with the issuer's business plan at the time of the filing.</t>
  </si>
  <si>
    <t xml:space="preserve">     For pre-standardized plans, the 1996-and-later (SSA-94) loss ratio also complies with the regulatory loss ratio </t>
  </si>
  <si>
    <t xml:space="preserve">     requirements. </t>
  </si>
  <si>
    <t xml:space="preserve">3.  The filed rates maintain the proper relationship between policies which have different rating methodologies (if such </t>
  </si>
  <si>
    <t xml:space="preserve">     exist).  </t>
  </si>
  <si>
    <t>&lt;65</t>
  </si>
  <si>
    <t>Medical Claim Cost Trend</t>
  </si>
  <si>
    <t>Agent Sold</t>
  </si>
  <si>
    <t>No</t>
  </si>
  <si>
    <t>Yes</t>
  </si>
  <si>
    <t>F</t>
  </si>
  <si>
    <t>Group Plan</t>
  </si>
  <si>
    <t>A</t>
  </si>
  <si>
    <t>B</t>
  </si>
  <si>
    <t>C</t>
  </si>
  <si>
    <t>D</t>
  </si>
  <si>
    <t>F-HI</t>
  </si>
  <si>
    <t>G</t>
  </si>
  <si>
    <t>K</t>
  </si>
  <si>
    <t>L</t>
  </si>
  <si>
    <t>M</t>
  </si>
  <si>
    <t>N</t>
  </si>
  <si>
    <t>Individual:</t>
  </si>
  <si>
    <t>Upper 10%</t>
  </si>
  <si>
    <t>Lower 10%</t>
  </si>
  <si>
    <t>Mean</t>
  </si>
  <si>
    <t>Form Count:</t>
  </si>
  <si>
    <t>Underwritten</t>
  </si>
  <si>
    <t>G-HI</t>
  </si>
  <si>
    <t>DCI will accept this form as an updated alternative to MO Form 375-0065</t>
  </si>
  <si>
    <t>Form:</t>
  </si>
  <si>
    <t>Age 65</t>
  </si>
  <si>
    <t>Age 70</t>
  </si>
  <si>
    <t>Age 75</t>
  </si>
  <si>
    <t>Age 80</t>
  </si>
  <si>
    <t>Under 65</t>
  </si>
  <si>
    <t>Average Annual Premium</t>
  </si>
  <si>
    <t>Maximum Annual Premium</t>
  </si>
  <si>
    <t>Minimum Annual Premium</t>
  </si>
  <si>
    <t>Lower 10% Annual Premium</t>
  </si>
  <si>
    <t>Lower 10% Monthly Premium</t>
  </si>
  <si>
    <t>Upper 10% Annual Premium</t>
  </si>
  <si>
    <t>Upper 10% Monthly Premium</t>
  </si>
  <si>
    <t>Form Count</t>
  </si>
  <si>
    <t>The statistics provided below are from Missouri's Medigap Rate Guide as of February 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</si>
</sst>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Fill="1" applyBorder="1" applyProtection="1"/>
    <xf numFmtId="164" fontId="3" fillId="2" borderId="1" xfId="3" applyNumberFormat="1" applyFont="1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right"/>
    </xf>
    <xf numFmtId="49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Protection="1">
      <protection locked="0"/>
    </xf>
    <xf numFmtId="3" fontId="3" fillId="2" borderId="1" xfId="0" applyNumberFormat="1" applyFont="1" applyFill="1" applyBorder="1" applyAlignment="1" applyProtection="1">
      <alignment wrapText="1"/>
      <protection locked="0"/>
    </xf>
    <xf numFmtId="49" fontId="4" fillId="0" borderId="0" xfId="0" applyNumberFormat="1" applyFont="1" applyFill="1" applyBorder="1" applyProtection="1"/>
    <xf numFmtId="49" fontId="5" fillId="0" borderId="0" xfId="0" applyNumberFormat="1" applyFont="1" applyFill="1" applyBorder="1" applyProtection="1"/>
    <xf numFmtId="49" fontId="3" fillId="0" borderId="0" xfId="3" applyNumberFormat="1" applyFont="1" applyFill="1" applyBorder="1" applyProtection="1"/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0" fillId="0" borderId="0" xfId="0"/>
    <xf numFmtId="49" fontId="3" fillId="0" borderId="0" xfId="0" applyNumberFormat="1" applyFont="1" applyFill="1" applyBorder="1" applyProtection="1"/>
    <xf numFmtId="14" fontId="3" fillId="2" borderId="1" xfId="0" applyNumberFormat="1" applyFont="1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vertical="top"/>
    </xf>
    <xf numFmtId="49" fontId="6" fillId="0" borderId="0" xfId="0" applyNumberFormat="1" applyFont="1" applyFill="1" applyBorder="1" applyProtection="1"/>
    <xf numFmtId="49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wrapText="1"/>
    </xf>
    <xf numFmtId="44" fontId="6" fillId="0" borderId="0" xfId="2" applyFont="1" applyFill="1" applyBorder="1" applyProtection="1"/>
    <xf numFmtId="44" fontId="3" fillId="0" borderId="0" xfId="2" applyFont="1" applyFill="1" applyBorder="1" applyProtection="1"/>
    <xf numFmtId="44" fontId="3" fillId="0" borderId="0" xfId="2" applyFont="1" applyFill="1" applyBorder="1" applyAlignment="1" applyProtection="1">
      <alignment horizontal="left"/>
    </xf>
    <xf numFmtId="44" fontId="6" fillId="0" borderId="3" xfId="2" applyFont="1" applyFill="1" applyBorder="1" applyProtection="1"/>
    <xf numFmtId="44" fontId="3" fillId="0" borderId="3" xfId="2" applyFont="1" applyFill="1" applyBorder="1" applyProtection="1"/>
    <xf numFmtId="44" fontId="3" fillId="2" borderId="1" xfId="2" applyFont="1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left" vertical="top"/>
    </xf>
    <xf numFmtId="0" fontId="0" fillId="0" borderId="0" xfId="0"/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5" xfId="0" applyBorder="1"/>
    <xf numFmtId="0" fontId="8" fillId="0" borderId="5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0" xfId="0"/>
    <xf numFmtId="0" fontId="0" fillId="5" borderId="0" xfId="0" applyFill="1"/>
    <xf numFmtId="165" fontId="0" fillId="4" borderId="0" xfId="0" applyNumberFormat="1" applyFill="1"/>
    <xf numFmtId="1" fontId="10" fillId="4" borderId="0" xfId="0" applyNumberFormat="1" applyFont="1" applyFill="1"/>
    <xf numFmtId="165" fontId="10" fillId="5" borderId="0" xfId="0" applyNumberFormat="1" applyFont="1" applyFill="1"/>
    <xf numFmtId="1" fontId="10" fillId="5" borderId="0" xfId="0" applyNumberFormat="1" applyFont="1" applyFill="1"/>
    <xf numFmtId="0" fontId="0" fillId="0" borderId="0" xfId="0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165" fontId="0" fillId="4" borderId="0" xfId="0" applyNumberFormat="1" applyFill="1" applyProtection="1"/>
    <xf numFmtId="165" fontId="10" fillId="5" borderId="0" xfId="0" applyNumberFormat="1" applyFont="1" applyFill="1" applyProtection="1"/>
    <xf numFmtId="1" fontId="10" fillId="5" borderId="0" xfId="0" applyNumberFormat="1" applyFont="1" applyFill="1" applyProtection="1"/>
    <xf numFmtId="1" fontId="10" fillId="4" borderId="0" xfId="0" applyNumberFormat="1" applyFont="1" applyFill="1" applyProtection="1"/>
    <xf numFmtId="0" fontId="0" fillId="5" borderId="0" xfId="0" applyFill="1" applyProtection="1"/>
    <xf numFmtId="0" fontId="3" fillId="0" borderId="0" xfId="0" applyFont="1" applyAlignment="1"/>
    <xf numFmtId="44" fontId="3" fillId="2" borderId="1" xfId="2" applyFont="1" applyFill="1" applyBorder="1" applyAlignment="1" applyProtection="1">
      <protection locked="0"/>
    </xf>
    <xf numFmtId="49" fontId="5" fillId="0" borderId="0" xfId="0" applyNumberFormat="1" applyFont="1" applyFill="1" applyBorder="1" applyAlignment="1" applyProtection="1">
      <alignment wrapText="1"/>
    </xf>
    <xf numFmtId="43" fontId="3" fillId="2" borderId="1" xfId="1" applyNumberFormat="1" applyFont="1" applyFill="1" applyBorder="1" applyAlignment="1" applyProtection="1">
      <alignment horizontal="right"/>
      <protection locked="0"/>
    </xf>
    <xf numFmtId="43" fontId="3" fillId="2" borderId="1" xfId="1" applyNumberFormat="1" applyFont="1" applyFill="1" applyBorder="1" applyAlignment="1" applyProtection="1">
      <protection locked="0"/>
    </xf>
    <xf numFmtId="43" fontId="3" fillId="3" borderId="1" xfId="1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49" fontId="5" fillId="0" borderId="6" xfId="0" applyNumberFormat="1" applyFont="1" applyFill="1" applyBorder="1" applyProtection="1"/>
    <xf numFmtId="49" fontId="3" fillId="0" borderId="7" xfId="0" applyNumberFormat="1" applyFont="1" applyFill="1" applyBorder="1" applyProtection="1"/>
    <xf numFmtId="49" fontId="3" fillId="0" borderId="8" xfId="0" applyNumberFormat="1" applyFont="1" applyFill="1" applyBorder="1" applyProtection="1"/>
    <xf numFmtId="49" fontId="3" fillId="0" borderId="9" xfId="0" applyNumberFormat="1" applyFont="1" applyFill="1" applyBorder="1" applyProtection="1"/>
    <xf numFmtId="49" fontId="3" fillId="0" borderId="10" xfId="0" applyNumberFormat="1" applyFont="1" applyFill="1" applyBorder="1" applyAlignment="1" applyProtection="1">
      <alignment horizontal="right"/>
    </xf>
    <xf numFmtId="14" fontId="3" fillId="2" borderId="12" xfId="0" applyNumberFormat="1" applyFont="1" applyFill="1" applyBorder="1" applyProtection="1">
      <protection locked="0"/>
    </xf>
    <xf numFmtId="49" fontId="3" fillId="2" borderId="11" xfId="0" applyNumberFormat="1" applyFont="1" applyFill="1" applyBorder="1" applyAlignment="1" applyProtection="1">
      <protection locked="0"/>
    </xf>
    <xf numFmtId="49" fontId="3" fillId="0" borderId="10" xfId="0" applyNumberFormat="1" applyFont="1" applyFill="1" applyBorder="1" applyProtection="1"/>
    <xf numFmtId="0" fontId="3" fillId="2" borderId="12" xfId="0" applyFont="1" applyFill="1" applyBorder="1" applyProtection="1">
      <protection locked="0"/>
    </xf>
    <xf numFmtId="49" fontId="3" fillId="0" borderId="9" xfId="0" applyNumberFormat="1" applyFont="1" applyFill="1" applyBorder="1" applyAlignment="1" applyProtection="1">
      <alignment vertical="top"/>
    </xf>
    <xf numFmtId="49" fontId="3" fillId="0" borderId="10" xfId="0" applyNumberFormat="1" applyFont="1" applyFill="1" applyBorder="1" applyAlignment="1" applyProtection="1">
      <alignment wrapText="1"/>
    </xf>
    <xf numFmtId="164" fontId="3" fillId="2" borderId="12" xfId="3" applyNumberFormat="1" applyFont="1" applyFill="1" applyBorder="1" applyProtection="1">
      <protection locked="0"/>
    </xf>
    <xf numFmtId="49" fontId="3" fillId="0" borderId="9" xfId="0" applyNumberFormat="1" applyFont="1" applyFill="1" applyBorder="1" applyAlignment="1" applyProtection="1">
      <alignment horizontal="center"/>
    </xf>
    <xf numFmtId="1" fontId="3" fillId="2" borderId="12" xfId="0" applyNumberFormat="1" applyFont="1" applyFill="1" applyBorder="1" applyAlignment="1" applyProtection="1">
      <alignment horizontal="right"/>
      <protection locked="0"/>
    </xf>
    <xf numFmtId="49" fontId="3" fillId="0" borderId="9" xfId="0" applyNumberFormat="1" applyFont="1" applyFill="1" applyBorder="1" applyAlignment="1" applyProtection="1"/>
    <xf numFmtId="49" fontId="3" fillId="2" borderId="12" xfId="0" applyNumberFormat="1" applyFont="1" applyFill="1" applyBorder="1" applyProtection="1">
      <protection locked="0"/>
    </xf>
    <xf numFmtId="3" fontId="3" fillId="2" borderId="12" xfId="0" applyNumberFormat="1" applyFont="1" applyFill="1" applyBorder="1" applyAlignment="1" applyProtection="1">
      <alignment wrapText="1"/>
      <protection locked="0"/>
    </xf>
    <xf numFmtId="49" fontId="6" fillId="0" borderId="9" xfId="0" applyNumberFormat="1" applyFont="1" applyFill="1" applyBorder="1" applyProtection="1"/>
    <xf numFmtId="0" fontId="3" fillId="0" borderId="13" xfId="0" applyFont="1" applyFill="1" applyBorder="1" applyProtection="1"/>
    <xf numFmtId="0" fontId="3" fillId="0" borderId="10" xfId="0" applyFont="1" applyFill="1" applyBorder="1" applyProtection="1"/>
    <xf numFmtId="44" fontId="3" fillId="2" borderId="11" xfId="2" applyFont="1" applyFill="1" applyBorder="1" applyProtection="1">
      <protection locked="0"/>
    </xf>
    <xf numFmtId="0" fontId="3" fillId="0" borderId="14" xfId="2" applyNumberFormat="1" applyFont="1" applyFill="1" applyBorder="1" applyAlignment="1" applyProtection="1">
      <alignment horizontal="left"/>
    </xf>
    <xf numFmtId="0" fontId="3" fillId="0" borderId="9" xfId="2" applyNumberFormat="1" applyFont="1" applyFill="1" applyBorder="1" applyProtection="1"/>
    <xf numFmtId="49" fontId="3" fillId="0" borderId="10" xfId="0" applyNumberFormat="1" applyFont="1" applyFill="1" applyBorder="1" applyAlignment="1" applyProtection="1">
      <alignment vertical="top"/>
    </xf>
    <xf numFmtId="49" fontId="5" fillId="0" borderId="9" xfId="0" applyNumberFormat="1" applyFont="1" applyFill="1" applyBorder="1" applyAlignment="1" applyProtection="1"/>
    <xf numFmtId="49" fontId="3" fillId="0" borderId="10" xfId="0" applyNumberFormat="1" applyFont="1" applyFill="1" applyBorder="1" applyAlignment="1" applyProtection="1">
      <alignment horizontal="left" vertical="top"/>
    </xf>
    <xf numFmtId="49" fontId="3" fillId="0" borderId="9" xfId="0" applyNumberFormat="1" applyFont="1" applyFill="1" applyBorder="1" applyAlignment="1" applyProtection="1">
      <alignment horizontal="left" vertical="top"/>
    </xf>
    <xf numFmtId="0" fontId="3" fillId="0" borderId="9" xfId="0" applyNumberFormat="1" applyFont="1" applyFill="1" applyBorder="1" applyAlignment="1" applyProtection="1">
      <alignment vertical="top"/>
    </xf>
    <xf numFmtId="49" fontId="7" fillId="0" borderId="15" xfId="0" applyNumberFormat="1" applyFont="1" applyFill="1" applyBorder="1" applyAlignment="1" applyProtection="1"/>
    <xf numFmtId="49" fontId="7" fillId="0" borderId="16" xfId="0" applyNumberFormat="1" applyFont="1" applyFill="1" applyBorder="1" applyAlignment="1" applyProtection="1"/>
    <xf numFmtId="49" fontId="3" fillId="0" borderId="16" xfId="0" applyNumberFormat="1" applyFont="1" applyFill="1" applyBorder="1" applyProtection="1"/>
    <xf numFmtId="49" fontId="3" fillId="0" borderId="17" xfId="0" applyNumberFormat="1" applyFont="1" applyFill="1" applyBorder="1" applyProtection="1"/>
    <xf numFmtId="49" fontId="3" fillId="0" borderId="10" xfId="0" applyNumberFormat="1" applyFont="1" applyFill="1" applyBorder="1" applyAlignment="1" applyProtection="1"/>
    <xf numFmtId="14" fontId="3" fillId="2" borderId="12" xfId="0" applyNumberFormat="1" applyFont="1" applyFill="1" applyBorder="1" applyAlignment="1" applyProtection="1">
      <alignment wrapText="1"/>
      <protection locked="0"/>
    </xf>
    <xf numFmtId="49" fontId="6" fillId="0" borderId="15" xfId="0" applyNumberFormat="1" applyFont="1" applyFill="1" applyBorder="1" applyProtection="1"/>
    <xf numFmtId="0" fontId="3" fillId="0" borderId="16" xfId="0" applyFont="1" applyFill="1" applyBorder="1" applyProtection="1"/>
    <xf numFmtId="49" fontId="3" fillId="0" borderId="6" xfId="0" applyNumberFormat="1" applyFont="1" applyFill="1" applyBorder="1" applyProtection="1"/>
    <xf numFmtId="1" fontId="3" fillId="2" borderId="11" xfId="0" applyNumberFormat="1" applyFont="1" applyFill="1" applyBorder="1" applyAlignment="1" applyProtection="1">
      <alignment wrapText="1"/>
      <protection locked="0"/>
    </xf>
    <xf numFmtId="49" fontId="5" fillId="0" borderId="9" xfId="0" applyNumberFormat="1" applyFont="1" applyFill="1" applyBorder="1" applyProtection="1"/>
    <xf numFmtId="49" fontId="3" fillId="0" borderId="15" xfId="0" applyNumberFormat="1" applyFont="1" applyFill="1" applyBorder="1" applyProtection="1"/>
    <xf numFmtId="0" fontId="3" fillId="0" borderId="0" xfId="0" applyFont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4" xfId="0" applyFont="1" applyFill="1" applyBorder="1" applyProtection="1">
      <protection locked="0"/>
    </xf>
    <xf numFmtId="43" fontId="3" fillId="2" borderId="1" xfId="0" applyNumberFormat="1" applyFont="1" applyFill="1" applyBorder="1" applyAlignment="1" applyProtection="1">
      <alignment horizontal="right"/>
      <protection locked="0"/>
    </xf>
    <xf numFmtId="49" fontId="5" fillId="0" borderId="9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/>
    <xf numFmtId="49" fontId="3" fillId="0" borderId="9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49" fontId="3" fillId="0" borderId="9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3" fillId="0" borderId="10" xfId="0" applyNumberFormat="1" applyFont="1" applyFill="1" applyBorder="1" applyAlignment="1" applyProtection="1"/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49" fontId="5" fillId="0" borderId="9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5" fillId="0" borderId="10" xfId="0" applyNumberFormat="1" applyFont="1" applyFill="1" applyBorder="1" applyAlignment="1" applyProtection="1">
      <alignment horizontal="left" vertical="top"/>
    </xf>
    <xf numFmtId="49" fontId="5" fillId="0" borderId="9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49" fontId="5" fillId="0" borderId="10" xfId="0" applyNumberFormat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49" fontId="3" fillId="0" borderId="2" xfId="0" applyNumberFormat="1" applyFont="1" applyFill="1" applyBorder="1" applyAlignme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1C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C1C1"/>
      <color rgb="FFFF9F9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9525</xdr:colOff>
      <xdr:row>3</xdr:row>
      <xdr:rowOff>161925</xdr:rowOff>
    </xdr:to>
    <xdr:pic>
      <xdr:nvPicPr>
        <xdr:cNvPr id="5200" name="Picture 2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477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8"/>
  <sheetViews>
    <sheetView tabSelected="1" zoomScaleNormal="100" zoomScalePageLayoutView="80" workbookViewId="0">
      <selection activeCell="A42" sqref="A42"/>
    </sheetView>
  </sheetViews>
  <sheetFormatPr defaultColWidth="9.109375" defaultRowHeight="13.8" x14ac:dyDescent="0.3"/>
  <cols>
    <col min="1" max="1" width="9.6640625" style="1" customWidth="1"/>
    <col min="2" max="2" width="11.88671875" style="1" customWidth="1"/>
    <col min="3" max="3" width="12.88671875" style="1" customWidth="1"/>
    <col min="4" max="4" width="14.6640625" style="1" customWidth="1"/>
    <col min="5" max="7" width="13.5546875" style="1" customWidth="1"/>
    <col min="8" max="8" width="13.6640625" style="1" customWidth="1"/>
    <col min="9" max="9" width="13.5546875" style="1" customWidth="1"/>
    <col min="10" max="10" width="11.6640625" style="1" customWidth="1"/>
    <col min="11" max="11" width="13.6640625" style="1" customWidth="1"/>
    <col min="12" max="16384" width="9.109375" style="1"/>
  </cols>
  <sheetData>
    <row r="1" spans="1:11" ht="14.4" x14ac:dyDescent="0.3">
      <c r="A1" s="15"/>
      <c r="B1" s="15"/>
      <c r="C1" s="10" t="s">
        <v>0</v>
      </c>
      <c r="D1" s="11"/>
      <c r="E1" s="15"/>
      <c r="F1" s="15"/>
      <c r="G1" s="15"/>
      <c r="H1" s="15"/>
      <c r="I1" s="15"/>
      <c r="J1" s="15" t="s">
        <v>6</v>
      </c>
      <c r="K1" s="15"/>
    </row>
    <row r="2" spans="1:11" ht="14.4" x14ac:dyDescent="0.3">
      <c r="A2" s="15"/>
      <c r="B2" s="15"/>
      <c r="C2" s="10" t="s">
        <v>1</v>
      </c>
      <c r="D2" s="11"/>
      <c r="E2" s="15"/>
      <c r="F2" s="15"/>
      <c r="G2" s="15"/>
      <c r="H2" s="15"/>
      <c r="I2" s="15"/>
      <c r="J2" s="15"/>
      <c r="K2" s="15"/>
    </row>
    <row r="3" spans="1:11" ht="14.4" x14ac:dyDescent="0.3">
      <c r="A3" s="15"/>
      <c r="B3" s="10"/>
      <c r="C3" s="10" t="s">
        <v>2</v>
      </c>
      <c r="D3" s="11"/>
      <c r="E3" s="15"/>
      <c r="F3" s="15"/>
      <c r="G3" s="15"/>
      <c r="H3" s="15"/>
      <c r="I3" s="15"/>
      <c r="J3" s="15"/>
      <c r="K3" s="15"/>
    </row>
    <row r="4" spans="1:11" ht="15" customHeight="1" thickBo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3">
      <c r="A5" s="67" t="s">
        <v>3</v>
      </c>
      <c r="B5" s="68"/>
      <c r="C5" s="68"/>
      <c r="D5" s="69"/>
      <c r="E5" s="103" t="s">
        <v>4</v>
      </c>
      <c r="F5" s="68"/>
      <c r="G5" s="68"/>
      <c r="H5" s="68"/>
      <c r="I5" s="69"/>
      <c r="J5" s="15"/>
    </row>
    <row r="6" spans="1:11" x14ac:dyDescent="0.3">
      <c r="A6" s="70" t="s">
        <v>5</v>
      </c>
      <c r="B6" s="15"/>
      <c r="C6" s="15"/>
      <c r="D6" s="74"/>
      <c r="E6" s="70" t="s">
        <v>52</v>
      </c>
      <c r="F6" s="15"/>
      <c r="G6" s="15"/>
      <c r="H6" s="2"/>
      <c r="I6" s="71" t="s">
        <v>6</v>
      </c>
      <c r="J6" s="15"/>
    </row>
    <row r="7" spans="1:11" x14ac:dyDescent="0.3">
      <c r="A7" s="125"/>
      <c r="B7" s="126"/>
      <c r="C7" s="126"/>
      <c r="D7" s="99"/>
      <c r="E7" s="70" t="s">
        <v>53</v>
      </c>
      <c r="F7" s="15"/>
      <c r="G7" s="15"/>
      <c r="H7" s="2"/>
      <c r="I7" s="71"/>
      <c r="J7" s="15"/>
    </row>
    <row r="8" spans="1:11" x14ac:dyDescent="0.3">
      <c r="A8" s="70" t="s">
        <v>7</v>
      </c>
      <c r="B8" s="15"/>
      <c r="C8" s="15"/>
      <c r="D8" s="74"/>
      <c r="E8" s="70" t="s">
        <v>8</v>
      </c>
      <c r="F8" s="15"/>
      <c r="G8" s="15"/>
      <c r="H8" s="16"/>
      <c r="I8" s="72"/>
      <c r="J8" s="15"/>
    </row>
    <row r="9" spans="1:11" x14ac:dyDescent="0.3">
      <c r="A9" s="73"/>
      <c r="B9" s="4"/>
      <c r="C9" s="15"/>
      <c r="D9" s="74"/>
      <c r="E9" s="70" t="s">
        <v>9</v>
      </c>
      <c r="F9" s="15"/>
      <c r="G9" s="15"/>
      <c r="H9" s="15"/>
      <c r="I9" s="74"/>
      <c r="J9" s="15"/>
    </row>
    <row r="10" spans="1:11" x14ac:dyDescent="0.3">
      <c r="A10" s="70" t="s">
        <v>10</v>
      </c>
      <c r="B10" s="15"/>
      <c r="C10" s="5"/>
      <c r="D10" s="74"/>
      <c r="E10" s="70"/>
      <c r="F10" s="15"/>
      <c r="G10" s="15"/>
      <c r="H10" s="15"/>
      <c r="I10" s="74"/>
      <c r="J10" s="15"/>
    </row>
    <row r="11" spans="1:11" x14ac:dyDescent="0.3">
      <c r="A11" s="70" t="s">
        <v>11</v>
      </c>
      <c r="B11" s="15"/>
      <c r="C11" s="16"/>
      <c r="D11" s="74"/>
      <c r="E11" s="127" t="s">
        <v>48</v>
      </c>
      <c r="F11" s="128"/>
      <c r="G11" s="128"/>
      <c r="H11" s="128"/>
      <c r="I11" s="129"/>
      <c r="J11" s="15"/>
    </row>
    <row r="12" spans="1:11" x14ac:dyDescent="0.3">
      <c r="A12" s="70"/>
      <c r="B12" s="15"/>
      <c r="C12" s="15"/>
      <c r="D12" s="74"/>
      <c r="E12" s="76" t="s">
        <v>13</v>
      </c>
      <c r="F12" s="17"/>
      <c r="G12" s="15"/>
      <c r="H12" s="15"/>
      <c r="I12" s="75"/>
      <c r="J12" s="15"/>
    </row>
    <row r="13" spans="1:11" x14ac:dyDescent="0.3">
      <c r="A13" s="130" t="s">
        <v>12</v>
      </c>
      <c r="B13" s="131"/>
      <c r="C13" s="131"/>
      <c r="D13" s="132"/>
      <c r="E13" s="76" t="s">
        <v>15</v>
      </c>
      <c r="F13" s="17"/>
      <c r="G13" s="15"/>
      <c r="H13" s="15"/>
      <c r="I13" s="75"/>
      <c r="J13" s="15"/>
    </row>
    <row r="14" spans="1:11" x14ac:dyDescent="0.3">
      <c r="A14" s="70" t="s">
        <v>14</v>
      </c>
      <c r="B14" s="15"/>
      <c r="C14" s="133"/>
      <c r="D14" s="134"/>
      <c r="E14" s="76"/>
      <c r="F14" s="17"/>
      <c r="G14" s="15"/>
      <c r="H14" s="15"/>
      <c r="I14" s="74"/>
      <c r="J14" s="15"/>
    </row>
    <row r="15" spans="1:11" x14ac:dyDescent="0.3">
      <c r="A15" s="81" t="s">
        <v>55</v>
      </c>
      <c r="B15" s="65"/>
      <c r="C15" s="6" t="s">
        <v>75</v>
      </c>
      <c r="D15" s="99"/>
      <c r="E15" s="122" t="s">
        <v>16</v>
      </c>
      <c r="F15" s="123"/>
      <c r="G15" s="123"/>
      <c r="H15" s="135"/>
      <c r="I15" s="75"/>
      <c r="J15" s="15"/>
    </row>
    <row r="16" spans="1:11" x14ac:dyDescent="0.3">
      <c r="A16" s="76" t="s">
        <v>54</v>
      </c>
      <c r="B16" s="17"/>
      <c r="C16" s="6"/>
      <c r="D16" s="99"/>
      <c r="E16" s="114" t="s">
        <v>17</v>
      </c>
      <c r="F16" s="115"/>
      <c r="G16" s="115"/>
      <c r="H16" s="115"/>
      <c r="I16" s="116"/>
      <c r="J16" s="15"/>
    </row>
    <row r="17" spans="1:10" ht="14.25" customHeight="1" x14ac:dyDescent="0.3">
      <c r="A17" s="76" t="s">
        <v>56</v>
      </c>
      <c r="B17" s="17"/>
      <c r="C17" s="5" t="s">
        <v>73</v>
      </c>
      <c r="D17" s="99"/>
      <c r="E17" s="70" t="s">
        <v>18</v>
      </c>
      <c r="F17" s="15"/>
      <c r="G17" s="15"/>
      <c r="H17" s="15"/>
      <c r="I17" s="74"/>
      <c r="J17" s="15"/>
    </row>
    <row r="18" spans="1:10" ht="27" customHeight="1" x14ac:dyDescent="0.3">
      <c r="A18" s="76" t="s">
        <v>57</v>
      </c>
      <c r="B18" s="17"/>
      <c r="C18" s="5"/>
      <c r="D18" s="99"/>
      <c r="E18" s="117" t="s">
        <v>19</v>
      </c>
      <c r="F18" s="118"/>
      <c r="G18" s="118" t="s">
        <v>20</v>
      </c>
      <c r="H18" s="118"/>
      <c r="I18" s="77" t="s">
        <v>21</v>
      </c>
      <c r="J18" s="15"/>
    </row>
    <row r="19" spans="1:10" x14ac:dyDescent="0.3">
      <c r="A19" s="76" t="s">
        <v>76</v>
      </c>
      <c r="B19" s="17"/>
      <c r="C19" s="5" t="s">
        <v>73</v>
      </c>
      <c r="D19" s="90"/>
      <c r="E19" s="79" t="s">
        <v>22</v>
      </c>
      <c r="F19" s="66" t="s">
        <v>23</v>
      </c>
      <c r="G19" s="66" t="s">
        <v>22</v>
      </c>
      <c r="H19" s="66" t="s">
        <v>23</v>
      </c>
      <c r="I19" s="71" t="s">
        <v>24</v>
      </c>
      <c r="J19" s="15"/>
    </row>
    <row r="20" spans="1:10" x14ac:dyDescent="0.3">
      <c r="A20" s="81" t="s">
        <v>25</v>
      </c>
      <c r="B20" s="15"/>
      <c r="C20" s="15"/>
      <c r="D20" s="100"/>
      <c r="E20" s="104"/>
      <c r="F20" s="13"/>
      <c r="G20" s="7"/>
      <c r="H20" s="13"/>
      <c r="I20" s="78"/>
      <c r="J20" s="15"/>
    </row>
    <row r="21" spans="1:10" x14ac:dyDescent="0.3">
      <c r="A21" s="81" t="s">
        <v>26</v>
      </c>
      <c r="B21" s="15"/>
      <c r="C21" s="15"/>
      <c r="D21" s="78"/>
      <c r="E21" s="104"/>
      <c r="F21" s="13"/>
      <c r="G21" s="7"/>
      <c r="H21" s="13"/>
      <c r="I21" s="78"/>
      <c r="J21" s="15"/>
    </row>
    <row r="22" spans="1:10" x14ac:dyDescent="0.3">
      <c r="A22" s="81" t="s">
        <v>27</v>
      </c>
      <c r="B22" s="15"/>
      <c r="C22" s="15"/>
      <c r="D22" s="74"/>
      <c r="E22" s="104"/>
      <c r="F22" s="13"/>
      <c r="G22" s="7"/>
      <c r="H22" s="13"/>
      <c r="I22" s="78"/>
      <c r="J22" s="15"/>
    </row>
    <row r="23" spans="1:10" x14ac:dyDescent="0.3">
      <c r="A23" s="119" t="s">
        <v>71</v>
      </c>
      <c r="B23" s="120"/>
      <c r="C23" s="120"/>
      <c r="D23" s="121"/>
      <c r="E23" s="104"/>
      <c r="F23" s="13"/>
      <c r="G23" s="7"/>
      <c r="H23" s="13"/>
      <c r="I23" s="78"/>
      <c r="J23" s="15"/>
    </row>
    <row r="24" spans="1:10" x14ac:dyDescent="0.3">
      <c r="A24" s="119"/>
      <c r="B24" s="120"/>
      <c r="C24" s="120"/>
      <c r="D24" s="121"/>
      <c r="E24" s="104"/>
      <c r="F24" s="13"/>
      <c r="G24" s="7"/>
      <c r="H24" s="13"/>
      <c r="I24" s="78"/>
      <c r="J24" s="15"/>
    </row>
    <row r="25" spans="1:10" x14ac:dyDescent="0.3">
      <c r="A25" s="79"/>
      <c r="B25" s="15"/>
      <c r="C25" s="66"/>
      <c r="D25" s="74"/>
      <c r="E25" s="79"/>
      <c r="F25" s="66"/>
      <c r="G25" s="12"/>
      <c r="H25" s="3"/>
      <c r="I25" s="74"/>
      <c r="J25" s="15"/>
    </row>
    <row r="26" spans="1:10" x14ac:dyDescent="0.3">
      <c r="A26" s="70" t="s">
        <v>51</v>
      </c>
      <c r="B26" s="15"/>
      <c r="C26" s="15"/>
      <c r="D26" s="75" t="s">
        <v>72</v>
      </c>
      <c r="E26" s="105" t="s">
        <v>28</v>
      </c>
      <c r="F26" s="15"/>
      <c r="G26" s="15"/>
      <c r="H26" s="15"/>
      <c r="I26" s="74"/>
      <c r="J26" s="15"/>
    </row>
    <row r="27" spans="1:10" x14ac:dyDescent="0.3">
      <c r="A27" s="81" t="s">
        <v>50</v>
      </c>
      <c r="B27" s="65"/>
      <c r="C27" s="15"/>
      <c r="D27" s="75" t="s">
        <v>92</v>
      </c>
      <c r="E27" s="70"/>
      <c r="F27" s="15"/>
      <c r="G27" s="15"/>
      <c r="H27" s="15" t="s">
        <v>29</v>
      </c>
      <c r="I27" s="74" t="s">
        <v>30</v>
      </c>
      <c r="J27" s="15"/>
    </row>
    <row r="28" spans="1:10" x14ac:dyDescent="0.3">
      <c r="A28" s="81"/>
      <c r="B28" s="65"/>
      <c r="C28" s="18"/>
      <c r="D28" s="74"/>
      <c r="E28" s="70" t="s">
        <v>31</v>
      </c>
      <c r="F28" s="15"/>
      <c r="G28" s="15"/>
      <c r="H28" s="13"/>
      <c r="I28" s="80"/>
      <c r="J28" s="15"/>
    </row>
    <row r="29" spans="1:10" x14ac:dyDescent="0.3">
      <c r="A29" s="81"/>
      <c r="B29" s="65"/>
      <c r="C29" s="18"/>
      <c r="D29" s="74"/>
      <c r="E29" s="70" t="s">
        <v>32</v>
      </c>
      <c r="F29" s="15"/>
      <c r="G29" s="15"/>
      <c r="H29" s="13"/>
      <c r="I29" s="80"/>
      <c r="J29" s="15"/>
    </row>
    <row r="30" spans="1:10" x14ac:dyDescent="0.3">
      <c r="A30" s="122" t="s">
        <v>58</v>
      </c>
      <c r="B30" s="123"/>
      <c r="C30" s="123"/>
      <c r="D30" s="124"/>
      <c r="E30" s="70" t="s">
        <v>33</v>
      </c>
      <c r="F30" s="15"/>
      <c r="G30" s="15"/>
      <c r="H30" s="8"/>
      <c r="I30" s="82"/>
      <c r="J30" s="15"/>
    </row>
    <row r="31" spans="1:10" x14ac:dyDescent="0.3">
      <c r="A31" s="81"/>
      <c r="B31" s="5" t="s">
        <v>73</v>
      </c>
      <c r="C31" s="65" t="s">
        <v>49</v>
      </c>
      <c r="D31" s="74"/>
      <c r="E31" s="70" t="s">
        <v>34</v>
      </c>
      <c r="F31" s="15"/>
      <c r="G31" s="15"/>
      <c r="H31" s="8"/>
      <c r="I31" s="82"/>
      <c r="J31" s="15"/>
    </row>
    <row r="32" spans="1:10" x14ac:dyDescent="0.3">
      <c r="A32" s="70"/>
      <c r="B32" s="5" t="s">
        <v>74</v>
      </c>
      <c r="C32" s="15" t="s">
        <v>38</v>
      </c>
      <c r="D32" s="74"/>
      <c r="E32" s="70" t="s">
        <v>35</v>
      </c>
      <c r="F32" s="15"/>
      <c r="G32" s="15"/>
      <c r="H32" s="9"/>
      <c r="I32" s="83"/>
      <c r="J32" s="15"/>
    </row>
    <row r="33" spans="1:10" x14ac:dyDescent="0.3">
      <c r="A33" s="84"/>
      <c r="B33" s="5" t="s">
        <v>73</v>
      </c>
      <c r="C33" s="15" t="s">
        <v>40</v>
      </c>
      <c r="D33" s="74"/>
      <c r="E33" s="70" t="s">
        <v>36</v>
      </c>
      <c r="F33" s="15"/>
      <c r="G33" s="15"/>
      <c r="H33" s="9"/>
      <c r="I33" s="83"/>
      <c r="J33" s="15"/>
    </row>
    <row r="34" spans="1:10" x14ac:dyDescent="0.3">
      <c r="A34" s="84"/>
      <c r="C34" s="15"/>
      <c r="D34" s="74"/>
      <c r="E34" s="70" t="s">
        <v>37</v>
      </c>
      <c r="F34" s="15"/>
      <c r="G34" s="15"/>
      <c r="H34" s="9"/>
      <c r="I34" s="83"/>
      <c r="J34" s="15"/>
    </row>
    <row r="35" spans="1:10" x14ac:dyDescent="0.3">
      <c r="A35" s="84"/>
      <c r="C35" s="15"/>
      <c r="D35" s="74"/>
      <c r="E35" s="70" t="s">
        <v>39</v>
      </c>
      <c r="F35" s="15"/>
      <c r="G35" s="15"/>
      <c r="H35" s="16"/>
      <c r="I35" s="85"/>
    </row>
    <row r="36" spans="1:10" ht="12.75" customHeight="1" thickBot="1" x14ac:dyDescent="0.35">
      <c r="A36" s="101"/>
      <c r="B36" s="102"/>
      <c r="C36" s="97"/>
      <c r="D36" s="98"/>
      <c r="E36" s="106" t="s">
        <v>41</v>
      </c>
      <c r="F36" s="97"/>
      <c r="G36" s="97"/>
      <c r="H36" s="97"/>
      <c r="I36" s="98"/>
    </row>
    <row r="37" spans="1:10" x14ac:dyDescent="0.3">
      <c r="A37" s="84"/>
      <c r="C37" s="15"/>
      <c r="D37" s="15"/>
      <c r="E37" s="15"/>
      <c r="F37" s="15"/>
      <c r="G37" s="15"/>
      <c r="H37" s="15"/>
      <c r="I37" s="74"/>
      <c r="J37" s="15"/>
    </row>
    <row r="38" spans="1:10" x14ac:dyDescent="0.3">
      <c r="A38" s="70" t="s">
        <v>59</v>
      </c>
      <c r="C38" s="15"/>
      <c r="D38" s="15"/>
      <c r="E38" s="15"/>
      <c r="F38" s="15"/>
      <c r="G38" s="15"/>
      <c r="H38" s="15"/>
      <c r="I38" s="74"/>
    </row>
    <row r="39" spans="1:10" x14ac:dyDescent="0.3">
      <c r="A39" s="70" t="s">
        <v>60</v>
      </c>
      <c r="B39" s="18"/>
      <c r="C39" s="18"/>
      <c r="D39" s="18"/>
      <c r="E39" s="15"/>
      <c r="F39" s="64"/>
      <c r="G39" s="64"/>
      <c r="H39" s="15"/>
      <c r="I39" s="74"/>
    </row>
    <row r="40" spans="1:10" x14ac:dyDescent="0.3">
      <c r="A40" s="70" t="s">
        <v>61</v>
      </c>
      <c r="B40" s="18"/>
      <c r="C40" s="18"/>
      <c r="D40" s="18"/>
      <c r="E40" s="15"/>
      <c r="F40" s="15"/>
      <c r="G40" s="15"/>
      <c r="I40" s="86"/>
    </row>
    <row r="41" spans="1:10" x14ac:dyDescent="0.3">
      <c r="A41" s="79" t="s">
        <v>70</v>
      </c>
      <c r="B41" s="63" t="s">
        <v>96</v>
      </c>
      <c r="C41" s="63" t="s">
        <v>97</v>
      </c>
      <c r="D41" s="63" t="s">
        <v>98</v>
      </c>
      <c r="E41" s="63" t="s">
        <v>99</v>
      </c>
      <c r="F41" s="23"/>
      <c r="G41" s="23"/>
      <c r="H41" s="15"/>
      <c r="I41" s="86"/>
    </row>
    <row r="42" spans="1:10" x14ac:dyDescent="0.3">
      <c r="A42" s="87">
        <v>0</v>
      </c>
      <c r="B42" s="26">
        <v>0</v>
      </c>
      <c r="C42" s="26">
        <v>0</v>
      </c>
      <c r="D42" s="26">
        <v>0</v>
      </c>
      <c r="E42" s="58">
        <v>0</v>
      </c>
      <c r="F42" s="23"/>
      <c r="G42" s="23"/>
      <c r="H42" s="15"/>
      <c r="I42" s="74"/>
    </row>
    <row r="43" spans="1:10" ht="12.75" customHeight="1" x14ac:dyDescent="0.3">
      <c r="A43" s="88" t="s">
        <v>62</v>
      </c>
      <c r="B43" s="24"/>
      <c r="C43" s="24"/>
      <c r="D43" s="24"/>
      <c r="E43" s="25"/>
      <c r="F43" s="15"/>
      <c r="G43" s="15"/>
      <c r="H43" s="15"/>
      <c r="I43" s="74"/>
    </row>
    <row r="44" spans="1:10" x14ac:dyDescent="0.3">
      <c r="A44" s="89" t="s">
        <v>63</v>
      </c>
      <c r="B44" s="21"/>
      <c r="C44" s="21"/>
      <c r="D44" s="21"/>
      <c r="E44" s="22"/>
      <c r="F44" s="19"/>
      <c r="G44" s="19"/>
      <c r="H44" s="19"/>
      <c r="I44" s="77"/>
    </row>
    <row r="45" spans="1:10" x14ac:dyDescent="0.3">
      <c r="A45" s="70"/>
      <c r="B45" s="18"/>
      <c r="C45" s="18"/>
      <c r="D45" s="18"/>
      <c r="E45" s="20"/>
      <c r="F45" s="17"/>
      <c r="G45" s="17"/>
      <c r="H45" s="17"/>
      <c r="I45" s="90"/>
    </row>
    <row r="46" spans="1:10" x14ac:dyDescent="0.3">
      <c r="A46" s="91" t="s">
        <v>42</v>
      </c>
      <c r="B46" s="59"/>
      <c r="C46" s="59"/>
      <c r="D46" s="19"/>
      <c r="E46" s="20"/>
      <c r="F46" s="17"/>
      <c r="G46" s="17"/>
      <c r="H46" s="17"/>
      <c r="I46" s="90"/>
    </row>
    <row r="47" spans="1:10" x14ac:dyDescent="0.3">
      <c r="A47" s="76" t="s">
        <v>43</v>
      </c>
      <c r="B47" s="17"/>
      <c r="C47" s="17"/>
      <c r="D47" s="17"/>
      <c r="E47" s="17"/>
      <c r="F47" s="27"/>
      <c r="G47" s="27"/>
      <c r="H47" s="27"/>
      <c r="I47" s="92"/>
    </row>
    <row r="48" spans="1:10" x14ac:dyDescent="0.3">
      <c r="A48" s="76" t="s">
        <v>64</v>
      </c>
      <c r="B48" s="17"/>
      <c r="C48" s="17"/>
      <c r="D48" s="17"/>
      <c r="E48" s="17"/>
      <c r="F48" s="17"/>
      <c r="G48" s="17"/>
      <c r="H48" s="17"/>
      <c r="I48" s="90"/>
    </row>
    <row r="49" spans="1:10" x14ac:dyDescent="0.3">
      <c r="A49" s="93" t="s">
        <v>65</v>
      </c>
      <c r="B49" s="27"/>
      <c r="C49" s="27"/>
      <c r="D49" s="27"/>
      <c r="E49" s="27"/>
      <c r="F49" s="17"/>
      <c r="G49" s="17"/>
      <c r="H49" s="17"/>
      <c r="I49" s="90"/>
    </row>
    <row r="50" spans="1:10" x14ac:dyDescent="0.3">
      <c r="A50" s="76" t="s">
        <v>44</v>
      </c>
      <c r="B50" s="17"/>
      <c r="C50" s="17"/>
      <c r="D50" s="17"/>
      <c r="E50" s="17"/>
      <c r="F50" s="17"/>
      <c r="G50" s="17"/>
      <c r="H50" s="17"/>
      <c r="I50" s="90"/>
    </row>
    <row r="51" spans="1:10" x14ac:dyDescent="0.3">
      <c r="A51" s="94" t="s">
        <v>66</v>
      </c>
      <c r="B51" s="17"/>
      <c r="C51" s="17"/>
      <c r="D51" s="17"/>
      <c r="E51" s="17"/>
      <c r="F51" s="17"/>
      <c r="G51" s="17"/>
      <c r="H51" s="17"/>
      <c r="I51" s="90"/>
    </row>
    <row r="52" spans="1:10" x14ac:dyDescent="0.3">
      <c r="A52" s="76" t="s">
        <v>67</v>
      </c>
      <c r="B52" s="17"/>
      <c r="C52" s="17"/>
      <c r="D52" s="17"/>
      <c r="E52" s="17"/>
      <c r="F52" s="17"/>
      <c r="G52" s="17"/>
      <c r="H52" s="17"/>
      <c r="I52" s="90"/>
    </row>
    <row r="53" spans="1:10" x14ac:dyDescent="0.3">
      <c r="A53" s="76" t="s">
        <v>68</v>
      </c>
      <c r="B53" s="17"/>
      <c r="C53" s="17"/>
      <c r="D53" s="17"/>
      <c r="E53" s="17"/>
      <c r="F53" s="17"/>
      <c r="G53" s="17"/>
      <c r="H53" s="17"/>
      <c r="I53" s="90"/>
    </row>
    <row r="54" spans="1:10" x14ac:dyDescent="0.3">
      <c r="A54" s="76" t="s">
        <v>69</v>
      </c>
      <c r="B54" s="17"/>
      <c r="C54" s="17"/>
      <c r="D54" s="17"/>
      <c r="E54" s="17"/>
      <c r="F54" s="17"/>
      <c r="G54" s="17"/>
      <c r="H54" s="17"/>
      <c r="I54" s="90"/>
    </row>
    <row r="55" spans="1:10" x14ac:dyDescent="0.3">
      <c r="A55" s="76" t="s">
        <v>45</v>
      </c>
      <c r="B55" s="17"/>
      <c r="C55" s="17"/>
      <c r="D55" s="17"/>
      <c r="E55" s="17"/>
      <c r="F55" s="17"/>
      <c r="G55" s="17"/>
      <c r="H55" s="17"/>
      <c r="I55" s="90"/>
    </row>
    <row r="56" spans="1:10" ht="14.4" x14ac:dyDescent="0.3">
      <c r="A56" s="76" t="s">
        <v>46</v>
      </c>
      <c r="B56" s="17"/>
      <c r="C56" s="17"/>
      <c r="D56" s="17"/>
      <c r="E56" s="17"/>
      <c r="F56" s="15"/>
      <c r="G56" s="15"/>
      <c r="H56" s="15"/>
      <c r="I56" s="74"/>
      <c r="J56" s="14"/>
    </row>
    <row r="57" spans="1:10" x14ac:dyDescent="0.3">
      <c r="A57" s="76" t="s">
        <v>47</v>
      </c>
      <c r="B57" s="17"/>
      <c r="C57" s="17"/>
      <c r="D57" s="17"/>
      <c r="E57" s="17"/>
      <c r="F57" s="15"/>
      <c r="G57" s="15"/>
      <c r="H57" s="15"/>
      <c r="I57" s="74"/>
    </row>
    <row r="58" spans="1:10" ht="14.4" thickBot="1" x14ac:dyDescent="0.35">
      <c r="A58" s="95"/>
      <c r="B58" s="96"/>
      <c r="C58" s="96"/>
      <c r="D58" s="97"/>
      <c r="E58" s="97"/>
      <c r="F58" s="97"/>
      <c r="G58" s="97"/>
      <c r="H58" s="97"/>
      <c r="I58" s="98"/>
    </row>
    <row r="59" spans="1:10" x14ac:dyDescent="0.3">
      <c r="A59" s="107" t="s">
        <v>94</v>
      </c>
      <c r="B59" s="107"/>
      <c r="C59" s="107"/>
      <c r="D59" s="107"/>
      <c r="E59" s="107"/>
      <c r="F59" s="107"/>
      <c r="G59" s="107"/>
      <c r="H59" s="107"/>
      <c r="I59" s="57"/>
    </row>
    <row r="60" spans="1:10" x14ac:dyDescent="0.3">
      <c r="A60" s="108"/>
      <c r="B60" s="108"/>
      <c r="C60" s="108"/>
      <c r="D60" s="108"/>
      <c r="E60" s="108"/>
      <c r="F60" s="108"/>
      <c r="G60" s="108"/>
      <c r="H60" s="108"/>
    </row>
    <row r="61" spans="1:10" x14ac:dyDescent="0.3">
      <c r="A61" s="109" t="s">
        <v>95</v>
      </c>
      <c r="B61" s="108" t="str">
        <f>C15</f>
        <v>F</v>
      </c>
      <c r="C61" s="108"/>
      <c r="D61" s="109"/>
      <c r="E61" s="109"/>
      <c r="F61" s="109" t="s">
        <v>91</v>
      </c>
      <c r="G61" s="108">
        <f>HLOOKUP(F!C15, Compliance!$K$4:$V$12, 9, FALSE)</f>
        <v>38</v>
      </c>
      <c r="H61" s="108"/>
    </row>
    <row r="62" spans="1:10" x14ac:dyDescent="0.3">
      <c r="A62" s="109"/>
      <c r="B62" s="109"/>
      <c r="C62" s="109"/>
      <c r="D62" s="109"/>
      <c r="E62" s="109"/>
      <c r="F62" s="109"/>
      <c r="G62" s="108"/>
      <c r="H62" s="108"/>
    </row>
    <row r="63" spans="1:10" x14ac:dyDescent="0.3">
      <c r="A63" s="110" t="s">
        <v>70</v>
      </c>
      <c r="B63" s="110" t="s">
        <v>96</v>
      </c>
      <c r="C63" s="110" t="s">
        <v>97</v>
      </c>
      <c r="D63" s="110" t="s">
        <v>98</v>
      </c>
      <c r="E63" s="110" t="s">
        <v>99</v>
      </c>
      <c r="F63" s="111"/>
      <c r="G63" s="111"/>
      <c r="H63" s="108"/>
    </row>
    <row r="64" spans="1:10" x14ac:dyDescent="0.3">
      <c r="A64" s="60">
        <f>HLOOKUP(F!C15, Compliance!$K$4:$V$12, 6, FALSE)</f>
        <v>235.91666666666666</v>
      </c>
      <c r="B64" s="61">
        <f>HLOOKUP(F!C15, Compliance!$K$14:$V$22, 6, FALSE)</f>
        <v>203.66666666666666</v>
      </c>
      <c r="C64" s="61">
        <f>HLOOKUP(F!C15, Compliance!$K$24:$V$32, 6, FALSE)</f>
        <v>225</v>
      </c>
      <c r="D64" s="61">
        <f>HLOOKUP(F!C15, Compliance!$K$34:$V$42, 6, FALSE)</f>
        <v>255.16666666666666</v>
      </c>
      <c r="E64" s="61">
        <f>HLOOKUP(F!C15, Compliance!$K$44:$V$52, 6, FALSE)</f>
        <v>285</v>
      </c>
      <c r="F64" s="112" t="s">
        <v>89</v>
      </c>
      <c r="G64" s="108"/>
      <c r="H64" s="108"/>
    </row>
    <row r="65" spans="1:8" x14ac:dyDescent="0.3">
      <c r="A65" s="62">
        <f>HLOOKUP(F!C15, Compliance!$K$4:$V$12, 8, FALSE)</f>
        <v>408.58333333333331</v>
      </c>
      <c r="B65" s="62">
        <f>HLOOKUP(F!C15, Compliance!$K$14:$V$22, 8, FALSE)</f>
        <v>325.91666666666669</v>
      </c>
      <c r="C65" s="62">
        <f>HLOOKUP(F!C15, Compliance!$K$24:$V$32, 8, FALSE)</f>
        <v>372.5</v>
      </c>
      <c r="D65" s="62">
        <f>HLOOKUP(F!C15, Compliance!$K$34:$V$42, 8, FALSE)</f>
        <v>429.33333333333331</v>
      </c>
      <c r="E65" s="62">
        <f>HLOOKUP(F!C15, Compliance!$K$44:$V$52, 8, FALSE)</f>
        <v>470.75</v>
      </c>
      <c r="F65" s="112" t="s">
        <v>88</v>
      </c>
      <c r="G65" s="108"/>
      <c r="H65" s="108"/>
    </row>
    <row r="66" spans="1:8" x14ac:dyDescent="0.3">
      <c r="A66" s="113">
        <f>HLOOKUP(F!C15, Compliance!$K$4:$V$12, 2, FALSE) / 12</f>
        <v>312.72975000000002</v>
      </c>
      <c r="B66" s="113">
        <f>HLOOKUP(F!C15, Compliance!$K$14:$V$22, 2, FALSE) / 12</f>
        <v>265.68925000000002</v>
      </c>
      <c r="C66" s="113">
        <f>HLOOKUP(F!C15, Compliance!$K$24:$V$32, 2, FALSE) / 12</f>
        <v>295.15333333333336</v>
      </c>
      <c r="D66" s="113">
        <f>HLOOKUP(F!C15, Compliance!$K$34:$V$42, 2, FALSE) / 12</f>
        <v>333.03758333333332</v>
      </c>
      <c r="E66" s="113">
        <f>HLOOKUP(F!C15, Compliance!$K$44:$V$52, 2, FALSE) / 12</f>
        <v>368.92191666666668</v>
      </c>
      <c r="F66" s="112" t="s">
        <v>90</v>
      </c>
      <c r="G66" s="108"/>
      <c r="H66" s="108"/>
    </row>
    <row r="67" spans="1:8" x14ac:dyDescent="0.3">
      <c r="A67" s="108"/>
      <c r="B67" s="108"/>
      <c r="C67" s="108"/>
      <c r="D67" s="108"/>
      <c r="E67" s="108"/>
      <c r="F67" s="108"/>
      <c r="G67" s="108"/>
      <c r="H67" s="108"/>
    </row>
    <row r="68" spans="1:8" x14ac:dyDescent="0.3">
      <c r="A68" s="108"/>
      <c r="B68" s="108"/>
      <c r="C68" s="108"/>
      <c r="D68" s="108"/>
      <c r="E68" s="108"/>
      <c r="F68" s="108"/>
      <c r="G68" s="108"/>
      <c r="H68" s="108"/>
    </row>
  </sheetData>
  <sheetProtection password="AE36" sheet="1" objects="1" scenarios="1" selectLockedCells="1"/>
  <mergeCells count="10">
    <mergeCell ref="A7:C7"/>
    <mergeCell ref="E11:I11"/>
    <mergeCell ref="A13:D13"/>
    <mergeCell ref="C14:D14"/>
    <mergeCell ref="E15:H15"/>
    <mergeCell ref="E16:I16"/>
    <mergeCell ref="E18:F18"/>
    <mergeCell ref="G18:H18"/>
    <mergeCell ref="A23:D24"/>
    <mergeCell ref="A30:D30"/>
  </mergeCells>
  <conditionalFormatting sqref="A42">
    <cfRule type="cellIs" dxfId="10" priority="9" operator="lessThan">
      <formula>$A$64</formula>
    </cfRule>
    <cfRule type="cellIs" dxfId="9" priority="10" operator="greaterThan">
      <formula>$A$65</formula>
    </cfRule>
  </conditionalFormatting>
  <conditionalFormatting sqref="A42:E42">
    <cfRule type="expression" dxfId="8" priority="25" stopIfTrue="1">
      <formula>AND($G$61&lt;=5,SUM(A64:A65)&lt;&gt; 0,OR(A$42&gt;A$66*1.5,A$42&lt;A$66*0.5))</formula>
    </cfRule>
    <cfRule type="expression" dxfId="7" priority="26" stopIfTrue="1">
      <formula>AND($G$61&gt;5,SUM(A64:A65)&lt;&gt; 0, OR(A$42&gt;A$65,A42&lt;A$64))</formula>
    </cfRule>
  </conditionalFormatting>
  <conditionalFormatting sqref="B42">
    <cfRule type="cellIs" dxfId="6" priority="8" operator="greaterThan">
      <formula>$B$65</formula>
    </cfRule>
  </conditionalFormatting>
  <conditionalFormatting sqref="B42:C42">
    <cfRule type="cellIs" dxfId="5" priority="5" operator="lessThan">
      <formula>$C$64</formula>
    </cfRule>
  </conditionalFormatting>
  <conditionalFormatting sqref="C42">
    <cfRule type="cellIs" dxfId="4" priority="6" operator="greaterThan">
      <formula>$C$65</formula>
    </cfRule>
  </conditionalFormatting>
  <conditionalFormatting sqref="D42">
    <cfRule type="cellIs" dxfId="3" priority="3" operator="lessThan">
      <formula>$D$64</formula>
    </cfRule>
    <cfRule type="cellIs" dxfId="2" priority="4" operator="greaterThan">
      <formula>$D$65</formula>
    </cfRule>
  </conditionalFormatting>
  <conditionalFormatting sqref="E42">
    <cfRule type="cellIs" dxfId="1" priority="1" operator="lessThan">
      <formula>$E$64</formula>
    </cfRule>
    <cfRule type="cellIs" dxfId="0" priority="2" operator="greaterThan">
      <formula>$E$65</formula>
    </cfRule>
  </conditionalFormatting>
  <dataValidations xWindow="88" yWindow="889" count="17">
    <dataValidation type="whole" allowBlank="1" showInputMessage="1" showErrorMessage="1" errorTitle="Number" error="Enter a number no greater than 9999" promptTitle="Number" prompt="Enter a number no greater than 9999" sqref="I15" xr:uid="{00000000-0002-0000-0000-000000000000}">
      <formula1>0</formula1>
      <formula2>9999</formula2>
    </dataValidation>
    <dataValidation type="whole" allowBlank="1" showInputMessage="1" showErrorMessage="1" errorTitle="Year" error="Enter Four digit Year such as 2011" promptTitle="Year" prompt="Enter Four digit Year such as 2011" sqref="F20:F24 H20:H24 H28:I29" xr:uid="{00000000-0002-0000-0000-000001000000}">
      <formula1>1945</formula1>
      <formula2>2200</formula2>
    </dataValidation>
    <dataValidation type="list" allowBlank="1" showInputMessage="1" showErrorMessage="1" sqref="C16" xr:uid="{00000000-0002-0000-0000-000002000000}">
      <formula1>"One Policy Form, Pooled Policy Forms"</formula1>
    </dataValidation>
    <dataValidation type="whole" operator="lessThan" allowBlank="1" showInputMessage="1" showErrorMessage="1" errorTitle="Number" error="Enter a number" promptTitle="Number" prompt="Enter a number" sqref="H32:I34" xr:uid="{00000000-0002-0000-0000-000003000000}">
      <formula1>5000000</formula1>
    </dataValidation>
    <dataValidation type="list" allowBlank="1" showInputMessage="1" showErrorMessage="1" sqref="C15" xr:uid="{00000000-0002-0000-0000-000004000000}">
      <formula1>"A,B,C,D,E,F,F-HI,G,G-HI,H,H-NRX,I,I-NRX,J,J-NRX,J-HI,J-HI NRX,K,L,M,N"</formula1>
    </dataValidation>
    <dataValidation type="list" showInputMessage="1" showErrorMessage="1" promptTitle="Note:" prompt="Enter Two Letter State Abbreviation" sqref="C10" xr:uid="{00000000-0002-0000-0000-000005000000}">
      <formula1>"AE,AK,AL,AR,AZ,CA,CO,CT,DC,DE,FL,GA,HI,IA,ID,IL,IN,KS,KY,LA,MA,MD,ME,MI,MN,MO,MS,MT,NC,ND,NE,NH,NJ,NM,NV,NY,OH,OK,OR,PA,PR,RI,SC,SD,TN,TX,UT,VA,VT,WA,WI,WV,WY"</formula1>
    </dataValidation>
    <dataValidation type="textLength" operator="equal" showInputMessage="1" showErrorMessage="1" errorTitle="Note" promptTitle="Note" prompt="Enter 4 digit Group No." sqref="A9" xr:uid="{00000000-0002-0000-0000-000006000000}">
      <formula1>4</formula1>
    </dataValidation>
    <dataValidation type="textLength" operator="equal" showInputMessage="1" showErrorMessage="1" promptTitle="Note" prompt="Enter 5 Digit NAIC Number" sqref="B9" xr:uid="{00000000-0002-0000-0000-000007000000}">
      <formula1>5</formula1>
    </dataValidation>
    <dataValidation type="date" operator="greaterThanOrEqual" showInputMessage="1" showErrorMessage="1" errorTitle="Enter valid date" error="Please enter a date in the format mm/dd/yyyy" promptTitle="Enter Date" prompt="Please enter a date in the format mm/dd/yyyy" sqref="C11 H35 H8:I8 D20" xr:uid="{00000000-0002-0000-0000-000008000000}">
      <formula1>24473</formula1>
    </dataValidation>
    <dataValidation type="textLength" errorStyle="information" operator="lessThan" allowBlank="1" showInputMessage="1" showErrorMessage="1" errorTitle="Year or Current" error="Enter Four digit year. Or Current if still being used." promptTitle="Year or Current" prompt="Enter Four digit year. Or Current if still being used." sqref="H30:I31" xr:uid="{00000000-0002-0000-0000-000009000000}">
      <formula1>8</formula1>
    </dataValidation>
    <dataValidation type="whole" showInputMessage="1" showErrorMessage="1" errorTitle="Month" error="Enter a number between 1 - 12" promptTitle="Month" prompt="Enter number between 1 - 12" sqref="E20:E24 G20:G24" xr:uid="{00000000-0002-0000-0000-00000A000000}">
      <formula1>1</formula1>
      <formula2>12</formula2>
    </dataValidation>
    <dataValidation type="decimal" operator="lessThanOrEqual" allowBlank="1" showInputMessage="1" showErrorMessage="1" errorTitle="Enter a Percent" error="For Example enter 4.5 for 4.5%" promptTitle="Enter a Percent" prompt="For Example enter 4.5 for 4.5%" sqref="H6:H7 I20:I24 D21" xr:uid="{00000000-0002-0000-0000-00000B000000}">
      <formula1>100</formula1>
    </dataValidation>
    <dataValidation type="list" errorStyle="information" showInputMessage="1" showErrorMessage="1" errorTitle="Please Select" error="Please select one item in dropdown list." sqref="D26" xr:uid="{00000000-0002-0000-0000-00000C000000}">
      <formula1>"Agent Sold, Conversion, Direct Response, Assumption"</formula1>
    </dataValidation>
    <dataValidation type="list" showInputMessage="1" showErrorMessage="1" sqref="I12:I13" xr:uid="{00000000-0002-0000-0000-00000D000000}">
      <formula1>"Yes, No, Unknown"</formula1>
    </dataValidation>
    <dataValidation type="list" showInputMessage="1" showErrorMessage="1" sqref="C17:C19 B31:B33" xr:uid="{00000000-0002-0000-0000-00000E000000}">
      <formula1>"Yes, No"</formula1>
    </dataValidation>
    <dataValidation type="list" allowBlank="1" showInputMessage="1" showErrorMessage="1" sqref="D27" xr:uid="{00000000-0002-0000-0000-00000F000000}">
      <formula1>"Guarantee Issue, Underwritten"</formula1>
    </dataValidation>
    <dataValidation type="decimal" operator="greaterThanOrEqual" allowBlank="1" showInputMessage="1" showErrorMessage="1" errorTitle="Number only" error="Please enter a dollar amount greater than 0." promptTitle="Number only" prompt="Please enter a dollar amount greater than 0." sqref="E42 A42 B42 C42:D42" xr:uid="{00000000-0002-0000-0000-000010000000}">
      <formula1>0</formula1>
    </dataValidation>
  </dataValidations>
  <printOptions horizontalCentered="1" verticalCentered="1"/>
  <pageMargins left="0.22" right="0.23" top="0.49" bottom="0.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K53"/>
  <sheetViews>
    <sheetView zoomScale="80" zoomScaleNormal="80" workbookViewId="0">
      <selection activeCell="Z25" sqref="Z25"/>
    </sheetView>
  </sheetViews>
  <sheetFormatPr defaultRowHeight="14.4" x14ac:dyDescent="0.3"/>
  <cols>
    <col min="2" max="2" width="10.44140625" bestFit="1" customWidth="1"/>
    <col min="9" max="9" width="13.109375" bestFit="1" customWidth="1"/>
    <col min="10" max="10" width="28.33203125" bestFit="1" customWidth="1"/>
    <col min="22" max="22" width="9.109375" style="42"/>
    <col min="25" max="25" width="35.33203125" bestFit="1" customWidth="1"/>
  </cols>
  <sheetData>
    <row r="1" spans="1:37" s="42" customFormat="1" x14ac:dyDescent="0.3">
      <c r="A1" s="42" t="s">
        <v>109</v>
      </c>
    </row>
    <row r="2" spans="1:37" s="42" customFormat="1" x14ac:dyDescent="0.3"/>
    <row r="3" spans="1:37" ht="18" x14ac:dyDescent="0.35">
      <c r="A3" s="48"/>
      <c r="B3" s="48"/>
      <c r="C3" s="48"/>
      <c r="D3" s="48"/>
      <c r="E3" s="48"/>
      <c r="F3" s="48"/>
      <c r="G3" s="48"/>
      <c r="I3" s="36" t="s">
        <v>87</v>
      </c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48"/>
      <c r="Y3" s="51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18" x14ac:dyDescent="0.35">
      <c r="A4" s="48"/>
      <c r="B4" s="34"/>
      <c r="C4" s="50"/>
      <c r="D4" s="50"/>
      <c r="E4" s="50"/>
      <c r="F4" s="50"/>
      <c r="G4" s="50"/>
      <c r="H4" s="28"/>
      <c r="I4" s="28"/>
      <c r="J4" s="29" t="s">
        <v>100</v>
      </c>
      <c r="K4" s="30" t="s">
        <v>77</v>
      </c>
      <c r="L4" s="30" t="s">
        <v>78</v>
      </c>
      <c r="M4" s="30" t="s">
        <v>79</v>
      </c>
      <c r="N4" s="30" t="s">
        <v>80</v>
      </c>
      <c r="O4" s="30" t="s">
        <v>75</v>
      </c>
      <c r="P4" s="30" t="s">
        <v>81</v>
      </c>
      <c r="Q4" s="30" t="s">
        <v>82</v>
      </c>
      <c r="R4" s="33" t="s">
        <v>93</v>
      </c>
      <c r="S4" s="30" t="s">
        <v>83</v>
      </c>
      <c r="T4" s="30" t="s">
        <v>84</v>
      </c>
      <c r="U4" s="30" t="s">
        <v>85</v>
      </c>
      <c r="V4" s="30" t="s">
        <v>86</v>
      </c>
    </row>
    <row r="5" spans="1:37" ht="15.6" x14ac:dyDescent="0.3">
      <c r="A5" s="48"/>
      <c r="B5" s="34"/>
      <c r="C5" s="49"/>
      <c r="D5" s="49"/>
      <c r="E5" s="49"/>
      <c r="F5" s="49"/>
      <c r="G5" s="49"/>
      <c r="H5" s="28"/>
      <c r="I5" s="28"/>
      <c r="J5" s="31" t="s">
        <v>101</v>
      </c>
      <c r="K5" s="52">
        <v>2211.3870000000002</v>
      </c>
      <c r="L5" s="52">
        <v>2736.3209999999999</v>
      </c>
      <c r="M5" s="52">
        <v>3603.1930000000002</v>
      </c>
      <c r="N5" s="52">
        <v>2950.616</v>
      </c>
      <c r="O5" s="52">
        <v>3752.7570000000001</v>
      </c>
      <c r="P5" s="52">
        <v>834.99400000000003</v>
      </c>
      <c r="Q5" s="52">
        <v>2632.422</v>
      </c>
      <c r="R5" s="52">
        <v>716.59100000000001</v>
      </c>
      <c r="S5" s="52">
        <v>1248.0170000000001</v>
      </c>
      <c r="T5" s="52">
        <v>1994.29</v>
      </c>
      <c r="U5" s="52">
        <v>2135.1799999999998</v>
      </c>
      <c r="V5" s="52">
        <v>2125.058</v>
      </c>
    </row>
    <row r="6" spans="1:37" x14ac:dyDescent="0.3">
      <c r="A6" s="48"/>
      <c r="B6" s="34"/>
      <c r="C6" s="48"/>
      <c r="D6" s="48"/>
      <c r="E6" s="48"/>
      <c r="F6" s="48"/>
      <c r="G6" s="48"/>
      <c r="H6" s="28"/>
      <c r="I6" s="28"/>
      <c r="J6" s="31" t="s">
        <v>102</v>
      </c>
      <c r="K6" s="53">
        <v>4120</v>
      </c>
      <c r="L6" s="53">
        <v>3772</v>
      </c>
      <c r="M6" s="53">
        <v>4850</v>
      </c>
      <c r="N6" s="53">
        <v>4262</v>
      </c>
      <c r="O6" s="53">
        <v>6222</v>
      </c>
      <c r="P6" s="53">
        <v>1389</v>
      </c>
      <c r="Q6" s="53">
        <v>4303</v>
      </c>
      <c r="R6" s="53">
        <v>1022</v>
      </c>
      <c r="S6" s="53">
        <v>1417</v>
      </c>
      <c r="T6" s="53">
        <v>2346</v>
      </c>
      <c r="U6" s="53">
        <v>2666</v>
      </c>
      <c r="V6" s="53">
        <v>3839</v>
      </c>
    </row>
    <row r="7" spans="1:37" x14ac:dyDescent="0.3">
      <c r="A7" s="48"/>
      <c r="B7" s="34"/>
      <c r="C7" s="48"/>
      <c r="D7" s="48"/>
      <c r="E7" s="48"/>
      <c r="F7" s="48"/>
      <c r="G7" s="48"/>
      <c r="H7" s="28"/>
      <c r="I7" s="28"/>
      <c r="J7" s="31" t="s">
        <v>103</v>
      </c>
      <c r="K7" s="52">
        <v>1509</v>
      </c>
      <c r="L7" s="52">
        <v>2128</v>
      </c>
      <c r="M7" s="52">
        <v>2567</v>
      </c>
      <c r="N7" s="52">
        <v>2171</v>
      </c>
      <c r="O7" s="52">
        <v>2171</v>
      </c>
      <c r="P7" s="52">
        <v>595</v>
      </c>
      <c r="Q7" s="52">
        <v>1724</v>
      </c>
      <c r="R7" s="52">
        <v>531</v>
      </c>
      <c r="S7" s="52">
        <v>1006</v>
      </c>
      <c r="T7" s="52">
        <v>1463</v>
      </c>
      <c r="U7" s="52">
        <v>1839</v>
      </c>
      <c r="V7" s="52">
        <v>1202</v>
      </c>
    </row>
    <row r="8" spans="1:37" x14ac:dyDescent="0.3">
      <c r="A8" s="48"/>
      <c r="B8" s="32"/>
      <c r="C8" s="48"/>
      <c r="D8" s="48"/>
      <c r="E8" s="48"/>
      <c r="F8" s="48"/>
      <c r="G8" s="48"/>
      <c r="H8" s="28"/>
      <c r="I8" s="28"/>
      <c r="J8" s="31" t="s">
        <v>104</v>
      </c>
      <c r="K8" s="54">
        <v>1711</v>
      </c>
      <c r="L8" s="54">
        <v>2206</v>
      </c>
      <c r="M8" s="54">
        <v>2676</v>
      </c>
      <c r="N8" s="54">
        <v>2215</v>
      </c>
      <c r="O8" s="54">
        <v>2831</v>
      </c>
      <c r="P8" s="54">
        <v>673</v>
      </c>
      <c r="Q8" s="54">
        <v>2040</v>
      </c>
      <c r="R8" s="54">
        <v>605</v>
      </c>
      <c r="S8" s="54">
        <v>1006</v>
      </c>
      <c r="T8" s="54">
        <v>1463</v>
      </c>
      <c r="U8" s="54">
        <v>1839</v>
      </c>
      <c r="V8" s="54">
        <v>1565</v>
      </c>
    </row>
    <row r="9" spans="1:37" x14ac:dyDescent="0.3">
      <c r="A9" s="48"/>
      <c r="B9" s="32"/>
      <c r="C9" s="48"/>
      <c r="D9" s="48"/>
      <c r="E9" s="48"/>
      <c r="F9" s="48"/>
      <c r="G9" s="48"/>
      <c r="H9" s="28"/>
      <c r="I9" s="28"/>
      <c r="J9" s="31" t="s">
        <v>105</v>
      </c>
      <c r="K9" s="55">
        <v>142.58333333333334</v>
      </c>
      <c r="L9" s="55">
        <v>183.83333333333334</v>
      </c>
      <c r="M9" s="55">
        <v>223</v>
      </c>
      <c r="N9" s="55">
        <v>184.58333333333334</v>
      </c>
      <c r="O9" s="55">
        <v>235.91666666666666</v>
      </c>
      <c r="P9" s="55">
        <v>56.083333333333336</v>
      </c>
      <c r="Q9" s="55">
        <v>170</v>
      </c>
      <c r="R9" s="55">
        <v>50.416666666666664</v>
      </c>
      <c r="S9" s="55">
        <v>83.833333333333329</v>
      </c>
      <c r="T9" s="55">
        <v>121.91666666666667</v>
      </c>
      <c r="U9" s="55">
        <v>153.25</v>
      </c>
      <c r="V9" s="55">
        <v>130.41666666666666</v>
      </c>
    </row>
    <row r="10" spans="1:37" x14ac:dyDescent="0.3">
      <c r="A10" s="48"/>
      <c r="B10" s="32"/>
      <c r="C10" s="48"/>
      <c r="D10" s="48"/>
      <c r="E10" s="48"/>
      <c r="F10" s="48"/>
      <c r="G10" s="48"/>
      <c r="H10" s="28"/>
      <c r="I10" s="28"/>
      <c r="J10" s="31" t="s">
        <v>106</v>
      </c>
      <c r="K10" s="54">
        <v>2739</v>
      </c>
      <c r="L10" s="54">
        <v>3281</v>
      </c>
      <c r="M10" s="54">
        <v>4396</v>
      </c>
      <c r="N10" s="54">
        <v>4262</v>
      </c>
      <c r="O10" s="54">
        <v>4903</v>
      </c>
      <c r="P10" s="54">
        <v>1204</v>
      </c>
      <c r="Q10" s="54">
        <v>3613</v>
      </c>
      <c r="R10" s="54">
        <v>900</v>
      </c>
      <c r="S10" s="54">
        <v>1417</v>
      </c>
      <c r="T10" s="54">
        <v>2346</v>
      </c>
      <c r="U10" s="54">
        <v>2318</v>
      </c>
      <c r="V10" s="54">
        <v>2813</v>
      </c>
    </row>
    <row r="11" spans="1:37" x14ac:dyDescent="0.3">
      <c r="A11" s="48"/>
      <c r="B11" s="32"/>
      <c r="C11" s="48"/>
      <c r="D11" s="48"/>
      <c r="E11" s="48"/>
      <c r="F11" s="48"/>
      <c r="G11" s="48"/>
      <c r="H11" s="28"/>
      <c r="I11" s="28"/>
      <c r="J11" s="31" t="s">
        <v>107</v>
      </c>
      <c r="K11" s="55">
        <v>228.25</v>
      </c>
      <c r="L11" s="55">
        <v>273.41666666666669</v>
      </c>
      <c r="M11" s="55">
        <v>366.33333333333331</v>
      </c>
      <c r="N11" s="55">
        <v>355.16666666666669</v>
      </c>
      <c r="O11" s="55">
        <v>408.58333333333331</v>
      </c>
      <c r="P11" s="55">
        <v>100.33333333333333</v>
      </c>
      <c r="Q11" s="55">
        <v>301.08333333333331</v>
      </c>
      <c r="R11" s="55">
        <v>75</v>
      </c>
      <c r="S11" s="55">
        <v>118.08333333333333</v>
      </c>
      <c r="T11" s="55">
        <v>195.5</v>
      </c>
      <c r="U11" s="55">
        <v>193.16666666666666</v>
      </c>
      <c r="V11" s="55">
        <v>234.41666666666666</v>
      </c>
    </row>
    <row r="12" spans="1:37" x14ac:dyDescent="0.3">
      <c r="A12" s="48"/>
      <c r="B12" s="32"/>
      <c r="C12" s="48"/>
      <c r="D12" s="48"/>
      <c r="E12" s="48"/>
      <c r="F12" s="48"/>
      <c r="G12" s="48"/>
      <c r="H12" s="28"/>
      <c r="I12" s="28"/>
      <c r="J12" s="37" t="s">
        <v>108</v>
      </c>
      <c r="K12" s="56">
        <v>37</v>
      </c>
      <c r="L12" s="56">
        <v>8</v>
      </c>
      <c r="M12" s="56">
        <v>7</v>
      </c>
      <c r="N12" s="56">
        <v>6</v>
      </c>
      <c r="O12" s="56">
        <v>38</v>
      </c>
      <c r="P12" s="56">
        <v>10</v>
      </c>
      <c r="Q12" s="56">
        <v>38</v>
      </c>
      <c r="R12" s="56">
        <v>11</v>
      </c>
      <c r="S12" s="56">
        <v>2</v>
      </c>
      <c r="T12" s="56">
        <v>2</v>
      </c>
      <c r="U12" s="56">
        <v>2</v>
      </c>
      <c r="V12" s="56">
        <v>36</v>
      </c>
    </row>
    <row r="13" spans="1:37" x14ac:dyDescent="0.3">
      <c r="A13" s="48"/>
      <c r="B13" s="32"/>
      <c r="C13" s="48"/>
      <c r="D13" s="48"/>
      <c r="E13" s="48"/>
      <c r="F13" s="48"/>
      <c r="G13" s="48"/>
      <c r="H13" s="28"/>
      <c r="I13" s="28"/>
      <c r="R13" s="42"/>
      <c r="V13"/>
    </row>
    <row r="14" spans="1:37" ht="15.6" x14ac:dyDescent="0.3">
      <c r="A14" s="48"/>
      <c r="B14" s="32"/>
      <c r="C14" s="48"/>
      <c r="D14" s="48"/>
      <c r="E14" s="48"/>
      <c r="F14" s="48"/>
      <c r="G14" s="48"/>
      <c r="H14" s="28"/>
      <c r="I14" s="28"/>
      <c r="J14" s="29" t="s">
        <v>96</v>
      </c>
      <c r="K14" s="30" t="s">
        <v>77</v>
      </c>
      <c r="L14" s="30" t="s">
        <v>78</v>
      </c>
      <c r="M14" s="30" t="s">
        <v>79</v>
      </c>
      <c r="N14" s="30" t="s">
        <v>80</v>
      </c>
      <c r="O14" s="30" t="s">
        <v>75</v>
      </c>
      <c r="P14" s="30" t="s">
        <v>81</v>
      </c>
      <c r="Q14" s="30" t="s">
        <v>82</v>
      </c>
      <c r="R14" s="33" t="s">
        <v>93</v>
      </c>
      <c r="S14" s="30" t="s">
        <v>83</v>
      </c>
      <c r="T14" s="30" t="s">
        <v>84</v>
      </c>
      <c r="U14" s="30" t="s">
        <v>85</v>
      </c>
      <c r="V14" s="30" t="s">
        <v>86</v>
      </c>
    </row>
    <row r="15" spans="1:37" x14ac:dyDescent="0.3">
      <c r="A15" s="48"/>
      <c r="B15" s="32"/>
      <c r="C15" s="48"/>
      <c r="D15" s="48"/>
      <c r="E15" s="48"/>
      <c r="F15" s="48"/>
      <c r="G15" s="48"/>
      <c r="H15" s="28"/>
      <c r="I15" s="28"/>
      <c r="J15" s="31" t="s">
        <v>101</v>
      </c>
      <c r="K15" s="44">
        <v>2129.7849999999999</v>
      </c>
      <c r="L15" s="44">
        <v>2570.7440000000001</v>
      </c>
      <c r="M15" s="44">
        <v>3209.163</v>
      </c>
      <c r="N15" s="44">
        <v>2609.114</v>
      </c>
      <c r="O15" s="44">
        <v>3188.2710000000002</v>
      </c>
      <c r="P15" s="44">
        <v>786.21759999999995</v>
      </c>
      <c r="Q15" s="44">
        <v>2430.2350000000001</v>
      </c>
      <c r="R15" s="44">
        <v>676.39819999999997</v>
      </c>
      <c r="S15" s="44">
        <v>1154.173</v>
      </c>
      <c r="T15" s="44">
        <v>1783.952</v>
      </c>
      <c r="U15" s="44">
        <v>2064.5720000000001</v>
      </c>
      <c r="V15" s="44">
        <v>1960.479</v>
      </c>
    </row>
    <row r="16" spans="1:37" x14ac:dyDescent="0.3">
      <c r="A16" s="48"/>
      <c r="B16" s="32"/>
      <c r="C16" s="48"/>
      <c r="D16" s="48"/>
      <c r="E16" s="48"/>
      <c r="F16" s="48"/>
      <c r="G16" s="48"/>
      <c r="H16" s="28"/>
      <c r="I16" s="28"/>
      <c r="J16" s="31" t="s">
        <v>102</v>
      </c>
      <c r="K16" s="46">
        <v>4120</v>
      </c>
      <c r="L16" s="46">
        <v>3460</v>
      </c>
      <c r="M16" s="46">
        <v>3897</v>
      </c>
      <c r="N16" s="46">
        <v>3610</v>
      </c>
      <c r="O16" s="46">
        <v>5335</v>
      </c>
      <c r="P16" s="46">
        <v>1369</v>
      </c>
      <c r="Q16" s="46">
        <v>4199</v>
      </c>
      <c r="R16" s="46">
        <v>1022</v>
      </c>
      <c r="S16" s="46">
        <v>1305</v>
      </c>
      <c r="T16" s="46">
        <v>2050</v>
      </c>
      <c r="U16" s="46">
        <v>2620</v>
      </c>
      <c r="V16" s="46">
        <v>3543</v>
      </c>
    </row>
    <row r="17" spans="1:22" x14ac:dyDescent="0.3">
      <c r="A17" s="48"/>
      <c r="B17" s="48"/>
      <c r="C17" s="48"/>
      <c r="D17" s="48"/>
      <c r="E17" s="48"/>
      <c r="F17" s="48"/>
      <c r="G17" s="48"/>
      <c r="H17" s="28"/>
      <c r="I17" s="28"/>
      <c r="J17" s="31" t="s">
        <v>103</v>
      </c>
      <c r="K17" s="44">
        <v>1128</v>
      </c>
      <c r="L17" s="44">
        <v>2092</v>
      </c>
      <c r="M17" s="44">
        <v>2525</v>
      </c>
      <c r="N17" s="44">
        <v>2126</v>
      </c>
      <c r="O17" s="44">
        <v>2171</v>
      </c>
      <c r="P17" s="44">
        <v>544</v>
      </c>
      <c r="Q17" s="44">
        <v>1707</v>
      </c>
      <c r="R17" s="44">
        <v>500</v>
      </c>
      <c r="S17" s="44">
        <v>941</v>
      </c>
      <c r="T17" s="44">
        <v>1396</v>
      </c>
      <c r="U17" s="44">
        <v>1719</v>
      </c>
      <c r="V17" s="44">
        <v>1322</v>
      </c>
    </row>
    <row r="18" spans="1:22" x14ac:dyDescent="0.3">
      <c r="A18" s="48"/>
      <c r="B18" s="48"/>
      <c r="C18" s="48"/>
      <c r="D18" s="48"/>
      <c r="E18" s="48"/>
      <c r="F18" s="48"/>
      <c r="G18" s="48"/>
      <c r="H18" s="28"/>
      <c r="I18" s="28"/>
      <c r="J18" s="31" t="s">
        <v>104</v>
      </c>
      <c r="K18" s="47">
        <v>1598</v>
      </c>
      <c r="L18" s="47">
        <v>2206</v>
      </c>
      <c r="M18" s="47">
        <v>2841</v>
      </c>
      <c r="N18" s="47">
        <v>2171</v>
      </c>
      <c r="O18" s="47">
        <v>2444</v>
      </c>
      <c r="P18" s="47">
        <v>582</v>
      </c>
      <c r="Q18" s="47">
        <v>1916</v>
      </c>
      <c r="R18" s="47">
        <v>546</v>
      </c>
      <c r="S18" s="47">
        <v>941</v>
      </c>
      <c r="T18" s="47">
        <v>1396</v>
      </c>
      <c r="U18" s="47">
        <v>1719</v>
      </c>
      <c r="V18" s="47">
        <v>1487</v>
      </c>
    </row>
    <row r="19" spans="1:22" x14ac:dyDescent="0.3">
      <c r="J19" s="31" t="s">
        <v>105</v>
      </c>
      <c r="K19" s="45">
        <v>133.16666666666666</v>
      </c>
      <c r="L19" s="45">
        <v>183.83333333333334</v>
      </c>
      <c r="M19" s="45">
        <v>236.75</v>
      </c>
      <c r="N19" s="45">
        <v>180.91666666666666</v>
      </c>
      <c r="O19" s="45">
        <v>203.66666666666666</v>
      </c>
      <c r="P19" s="45">
        <v>48.5</v>
      </c>
      <c r="Q19" s="45">
        <v>159.66666666666666</v>
      </c>
      <c r="R19" s="45">
        <v>45.5</v>
      </c>
      <c r="S19" s="45">
        <v>78.416666666666671</v>
      </c>
      <c r="T19" s="45">
        <v>116.33333333333333</v>
      </c>
      <c r="U19" s="45">
        <v>143.25</v>
      </c>
      <c r="V19" s="45">
        <v>123.91666666666667</v>
      </c>
    </row>
    <row r="20" spans="1:22" x14ac:dyDescent="0.3">
      <c r="J20" s="31" t="s">
        <v>106</v>
      </c>
      <c r="K20" s="47">
        <v>2632</v>
      </c>
      <c r="L20" s="47">
        <v>3010</v>
      </c>
      <c r="M20" s="47">
        <v>3715</v>
      </c>
      <c r="N20" s="47">
        <v>3610</v>
      </c>
      <c r="O20" s="47">
        <v>3911</v>
      </c>
      <c r="P20" s="47">
        <v>1111</v>
      </c>
      <c r="Q20" s="47">
        <v>3319</v>
      </c>
      <c r="R20" s="47">
        <v>831</v>
      </c>
      <c r="S20" s="47">
        <v>1305</v>
      </c>
      <c r="T20" s="47">
        <v>2050</v>
      </c>
      <c r="U20" s="47">
        <v>2279</v>
      </c>
      <c r="V20" s="47">
        <v>2625</v>
      </c>
    </row>
    <row r="21" spans="1:22" x14ac:dyDescent="0.3">
      <c r="J21" s="31" t="s">
        <v>107</v>
      </c>
      <c r="K21" s="45">
        <v>219.33333333333334</v>
      </c>
      <c r="L21" s="45">
        <v>250.83333333333334</v>
      </c>
      <c r="M21" s="45">
        <v>309.58333333333331</v>
      </c>
      <c r="N21" s="45">
        <v>300.83333333333331</v>
      </c>
      <c r="O21" s="45">
        <v>325.91666666666669</v>
      </c>
      <c r="P21" s="45">
        <v>92.583333333333329</v>
      </c>
      <c r="Q21" s="45">
        <v>276.58333333333331</v>
      </c>
      <c r="R21" s="45">
        <v>69.25</v>
      </c>
      <c r="S21" s="45">
        <v>108.75</v>
      </c>
      <c r="T21" s="45">
        <v>170.83333333333334</v>
      </c>
      <c r="U21" s="45">
        <v>189.91666666666666</v>
      </c>
      <c r="V21" s="45">
        <v>218.75</v>
      </c>
    </row>
    <row r="22" spans="1:22" x14ac:dyDescent="0.3">
      <c r="J22" s="38" t="s">
        <v>108</v>
      </c>
      <c r="K22" s="43">
        <v>38</v>
      </c>
      <c r="L22" s="43">
        <v>8</v>
      </c>
      <c r="M22" s="43">
        <v>8</v>
      </c>
      <c r="N22" s="43">
        <v>6</v>
      </c>
      <c r="O22" s="43">
        <v>38</v>
      </c>
      <c r="P22" s="43">
        <v>10</v>
      </c>
      <c r="Q22" s="43">
        <v>38</v>
      </c>
      <c r="R22" s="43">
        <v>11</v>
      </c>
      <c r="S22" s="43">
        <v>2</v>
      </c>
      <c r="T22" s="43">
        <v>2</v>
      </c>
      <c r="U22" s="43">
        <v>2</v>
      </c>
      <c r="V22" s="43">
        <v>37</v>
      </c>
    </row>
    <row r="23" spans="1:22" x14ac:dyDescent="0.3">
      <c r="R23" s="42"/>
      <c r="V23"/>
    </row>
    <row r="24" spans="1:22" ht="15.6" x14ac:dyDescent="0.3">
      <c r="J24" s="29" t="s">
        <v>97</v>
      </c>
      <c r="K24" s="30" t="s">
        <v>77</v>
      </c>
      <c r="L24" s="30" t="s">
        <v>78</v>
      </c>
      <c r="M24" s="30" t="s">
        <v>79</v>
      </c>
      <c r="N24" s="30" t="s">
        <v>80</v>
      </c>
      <c r="O24" s="30" t="s">
        <v>75</v>
      </c>
      <c r="P24" s="30" t="s">
        <v>81</v>
      </c>
      <c r="Q24" s="30" t="s">
        <v>82</v>
      </c>
      <c r="R24" s="33" t="s">
        <v>93</v>
      </c>
      <c r="S24" s="30" t="s">
        <v>83</v>
      </c>
      <c r="T24" s="30" t="s">
        <v>84</v>
      </c>
      <c r="U24" s="30" t="s">
        <v>85</v>
      </c>
      <c r="V24" s="30" t="s">
        <v>86</v>
      </c>
    </row>
    <row r="25" spans="1:22" x14ac:dyDescent="0.3">
      <c r="J25" s="31" t="s">
        <v>101</v>
      </c>
      <c r="K25" s="44">
        <v>2325.6970000000001</v>
      </c>
      <c r="L25" s="44">
        <v>2904.5819999999999</v>
      </c>
      <c r="M25" s="44">
        <v>3636.4140000000002</v>
      </c>
      <c r="N25" s="44">
        <v>2949.6109999999999</v>
      </c>
      <c r="O25" s="44">
        <v>3541.84</v>
      </c>
      <c r="P25" s="44">
        <v>861.37720000000002</v>
      </c>
      <c r="Q25" s="44">
        <v>2709.2979999999998</v>
      </c>
      <c r="R25" s="44">
        <v>747.58209999999997</v>
      </c>
      <c r="S25" s="44">
        <v>1320.0219999999999</v>
      </c>
      <c r="T25" s="44">
        <v>2038.8389999999999</v>
      </c>
      <c r="U25" s="44">
        <v>2409.212</v>
      </c>
      <c r="V25" s="44">
        <v>2187.75</v>
      </c>
    </row>
    <row r="26" spans="1:22" x14ac:dyDescent="0.3">
      <c r="J26" s="31" t="s">
        <v>102</v>
      </c>
      <c r="K26" s="46">
        <v>4476</v>
      </c>
      <c r="L26" s="46">
        <v>3812</v>
      </c>
      <c r="M26" s="46">
        <v>4431</v>
      </c>
      <c r="N26" s="46">
        <v>4135</v>
      </c>
      <c r="O26" s="46">
        <v>5795</v>
      </c>
      <c r="P26" s="46">
        <v>1526</v>
      </c>
      <c r="Q26" s="46">
        <v>4561</v>
      </c>
      <c r="R26" s="46">
        <v>1065</v>
      </c>
      <c r="S26" s="46">
        <v>1434</v>
      </c>
      <c r="T26" s="46">
        <v>2254</v>
      </c>
      <c r="U26" s="46">
        <v>2947</v>
      </c>
      <c r="V26" s="46">
        <v>3849</v>
      </c>
    </row>
    <row r="27" spans="1:22" x14ac:dyDescent="0.3">
      <c r="J27" s="31" t="s">
        <v>103</v>
      </c>
      <c r="K27" s="44">
        <v>1393</v>
      </c>
      <c r="L27" s="44">
        <v>2354</v>
      </c>
      <c r="M27" s="44">
        <v>2743</v>
      </c>
      <c r="N27" s="44">
        <v>2294</v>
      </c>
      <c r="O27" s="44">
        <v>2332</v>
      </c>
      <c r="P27" s="44">
        <v>637</v>
      </c>
      <c r="Q27" s="44">
        <v>1779</v>
      </c>
      <c r="R27" s="44">
        <v>584</v>
      </c>
      <c r="S27" s="44">
        <v>1182</v>
      </c>
      <c r="T27" s="44">
        <v>1755</v>
      </c>
      <c r="U27" s="44">
        <v>2161</v>
      </c>
      <c r="V27" s="44">
        <v>1443</v>
      </c>
    </row>
    <row r="28" spans="1:22" x14ac:dyDescent="0.3">
      <c r="J28" s="31" t="s">
        <v>104</v>
      </c>
      <c r="K28" s="47">
        <v>1838</v>
      </c>
      <c r="L28" s="47">
        <v>2483</v>
      </c>
      <c r="M28" s="47">
        <v>3004</v>
      </c>
      <c r="N28" s="47">
        <v>2468</v>
      </c>
      <c r="O28" s="47">
        <v>2700</v>
      </c>
      <c r="P28" s="47">
        <v>638</v>
      </c>
      <c r="Q28" s="47">
        <v>2072</v>
      </c>
      <c r="R28" s="47">
        <v>661</v>
      </c>
      <c r="S28" s="47">
        <v>1182</v>
      </c>
      <c r="T28" s="47">
        <v>1755</v>
      </c>
      <c r="U28" s="47">
        <v>2161</v>
      </c>
      <c r="V28" s="47">
        <v>1620</v>
      </c>
    </row>
    <row r="29" spans="1:22" x14ac:dyDescent="0.3">
      <c r="J29" s="31" t="s">
        <v>105</v>
      </c>
      <c r="K29" s="45">
        <v>153.16666666666666</v>
      </c>
      <c r="L29" s="45">
        <v>206.91666666666666</v>
      </c>
      <c r="M29" s="45">
        <v>250.33333333333334</v>
      </c>
      <c r="N29" s="45">
        <v>205.66666666666666</v>
      </c>
      <c r="O29" s="45">
        <v>225</v>
      </c>
      <c r="P29" s="45">
        <v>53.166666666666664</v>
      </c>
      <c r="Q29" s="45">
        <v>172.66666666666666</v>
      </c>
      <c r="R29" s="45">
        <v>55.083333333333336</v>
      </c>
      <c r="S29" s="45">
        <v>98.5</v>
      </c>
      <c r="T29" s="45">
        <v>146.25</v>
      </c>
      <c r="U29" s="45">
        <v>180.08333333333334</v>
      </c>
      <c r="V29" s="45">
        <v>135</v>
      </c>
    </row>
    <row r="30" spans="1:22" x14ac:dyDescent="0.3">
      <c r="J30" s="31" t="s">
        <v>106</v>
      </c>
      <c r="K30" s="47">
        <v>2943</v>
      </c>
      <c r="L30" s="47">
        <v>3316</v>
      </c>
      <c r="M30" s="47">
        <v>4088</v>
      </c>
      <c r="N30" s="47">
        <v>4135</v>
      </c>
      <c r="O30" s="47">
        <v>4470</v>
      </c>
      <c r="P30" s="47">
        <v>1160</v>
      </c>
      <c r="Q30" s="47">
        <v>3902</v>
      </c>
      <c r="R30" s="47">
        <v>868</v>
      </c>
      <c r="S30" s="47">
        <v>1434</v>
      </c>
      <c r="T30" s="47">
        <v>2254</v>
      </c>
      <c r="U30" s="47">
        <v>2562</v>
      </c>
      <c r="V30" s="47">
        <v>2959</v>
      </c>
    </row>
    <row r="31" spans="1:22" x14ac:dyDescent="0.3">
      <c r="J31" s="31" t="s">
        <v>107</v>
      </c>
      <c r="K31" s="45">
        <v>245.25</v>
      </c>
      <c r="L31" s="45">
        <v>276.33333333333331</v>
      </c>
      <c r="M31" s="45">
        <v>340.66666666666669</v>
      </c>
      <c r="N31" s="45">
        <v>344.58333333333331</v>
      </c>
      <c r="O31" s="45">
        <v>372.5</v>
      </c>
      <c r="P31" s="45">
        <v>96.666666666666671</v>
      </c>
      <c r="Q31" s="45">
        <v>325.16666666666669</v>
      </c>
      <c r="R31" s="45">
        <v>72.333333333333329</v>
      </c>
      <c r="S31" s="45">
        <v>119.5</v>
      </c>
      <c r="T31" s="45">
        <v>187.83333333333334</v>
      </c>
      <c r="U31" s="45">
        <v>213.5</v>
      </c>
      <c r="V31" s="45">
        <v>246.58333333333334</v>
      </c>
    </row>
    <row r="32" spans="1:22" x14ac:dyDescent="0.3">
      <c r="J32" s="39" t="s">
        <v>108</v>
      </c>
      <c r="K32" s="43">
        <v>38</v>
      </c>
      <c r="L32" s="43">
        <v>8</v>
      </c>
      <c r="M32" s="43">
        <v>8</v>
      </c>
      <c r="N32" s="43">
        <v>6</v>
      </c>
      <c r="O32" s="43">
        <v>38</v>
      </c>
      <c r="P32" s="43">
        <v>10</v>
      </c>
      <c r="Q32" s="43">
        <v>38</v>
      </c>
      <c r="R32" s="43">
        <v>11</v>
      </c>
      <c r="S32" s="43">
        <v>2</v>
      </c>
      <c r="T32" s="43">
        <v>2</v>
      </c>
      <c r="U32" s="43">
        <v>2</v>
      </c>
      <c r="V32" s="43">
        <v>37</v>
      </c>
    </row>
    <row r="33" spans="10:22" x14ac:dyDescent="0.3">
      <c r="R33" s="42"/>
      <c r="V33"/>
    </row>
    <row r="34" spans="10:22" ht="15.6" x14ac:dyDescent="0.3">
      <c r="J34" s="29" t="s">
        <v>98</v>
      </c>
      <c r="K34" s="30" t="s">
        <v>77</v>
      </c>
      <c r="L34" s="30" t="s">
        <v>78</v>
      </c>
      <c r="M34" s="30" t="s">
        <v>79</v>
      </c>
      <c r="N34" s="30" t="s">
        <v>80</v>
      </c>
      <c r="O34" s="30" t="s">
        <v>75</v>
      </c>
      <c r="P34" s="30" t="s">
        <v>81</v>
      </c>
      <c r="Q34" s="30" t="s">
        <v>82</v>
      </c>
      <c r="R34" s="33" t="s">
        <v>93</v>
      </c>
      <c r="S34" s="30" t="s">
        <v>83</v>
      </c>
      <c r="T34" s="30" t="s">
        <v>84</v>
      </c>
      <c r="U34" s="30" t="s">
        <v>85</v>
      </c>
      <c r="V34" s="30" t="s">
        <v>86</v>
      </c>
    </row>
    <row r="35" spans="10:22" x14ac:dyDescent="0.3">
      <c r="J35" s="31" t="s">
        <v>101</v>
      </c>
      <c r="K35" s="44">
        <v>2603.252</v>
      </c>
      <c r="L35" s="44">
        <v>3201.7950000000001</v>
      </c>
      <c r="M35" s="44">
        <v>4062.5639999999999</v>
      </c>
      <c r="N35" s="44">
        <v>3291.4119999999998</v>
      </c>
      <c r="O35" s="44">
        <v>3996.451</v>
      </c>
      <c r="P35" s="44">
        <v>971.03300000000002</v>
      </c>
      <c r="Q35" s="44">
        <v>3085.2139999999999</v>
      </c>
      <c r="R35" s="44">
        <v>850.56709999999998</v>
      </c>
      <c r="S35" s="44">
        <v>1497.7180000000001</v>
      </c>
      <c r="T35" s="44">
        <v>2310.7919999999999</v>
      </c>
      <c r="U35" s="44">
        <v>2797.6120000000001</v>
      </c>
      <c r="V35" s="44">
        <v>2505.375</v>
      </c>
    </row>
    <row r="36" spans="10:22" x14ac:dyDescent="0.3">
      <c r="J36" s="31" t="s">
        <v>102</v>
      </c>
      <c r="K36" s="46">
        <v>5397</v>
      </c>
      <c r="L36" s="46">
        <v>3812</v>
      </c>
      <c r="M36" s="46">
        <v>4668</v>
      </c>
      <c r="N36" s="46">
        <v>4371</v>
      </c>
      <c r="O36" s="46">
        <v>6987</v>
      </c>
      <c r="P36" s="46">
        <v>1720</v>
      </c>
      <c r="Q36" s="46">
        <v>5499</v>
      </c>
      <c r="R36" s="46">
        <v>1207</v>
      </c>
      <c r="S36" s="46">
        <v>1572</v>
      </c>
      <c r="T36" s="46">
        <v>2473</v>
      </c>
      <c r="U36" s="46">
        <v>3335</v>
      </c>
      <c r="V36" s="46">
        <v>4641</v>
      </c>
    </row>
    <row r="37" spans="10:22" x14ac:dyDescent="0.3">
      <c r="J37" s="31" t="s">
        <v>103</v>
      </c>
      <c r="K37" s="44">
        <v>1640</v>
      </c>
      <c r="L37" s="44">
        <v>2663</v>
      </c>
      <c r="M37" s="44">
        <v>3063</v>
      </c>
      <c r="N37" s="44">
        <v>2574</v>
      </c>
      <c r="O37" s="44">
        <v>2616</v>
      </c>
      <c r="P37" s="44">
        <v>714</v>
      </c>
      <c r="Q37" s="44">
        <v>2039</v>
      </c>
      <c r="R37" s="44">
        <v>656</v>
      </c>
      <c r="S37" s="44">
        <v>1439</v>
      </c>
      <c r="T37" s="44">
        <v>2137</v>
      </c>
      <c r="U37" s="44">
        <v>2513</v>
      </c>
      <c r="V37" s="44">
        <v>1620</v>
      </c>
    </row>
    <row r="38" spans="10:22" x14ac:dyDescent="0.3">
      <c r="J38" s="31" t="s">
        <v>104</v>
      </c>
      <c r="K38" s="47">
        <v>2037</v>
      </c>
      <c r="L38" s="47">
        <v>2729</v>
      </c>
      <c r="M38" s="47">
        <v>3354</v>
      </c>
      <c r="N38" s="47">
        <v>2740</v>
      </c>
      <c r="O38" s="47">
        <v>3062</v>
      </c>
      <c r="P38" s="47">
        <v>715</v>
      </c>
      <c r="Q38" s="47">
        <v>2365</v>
      </c>
      <c r="R38" s="47">
        <v>754</v>
      </c>
      <c r="S38" s="47">
        <v>1439</v>
      </c>
      <c r="T38" s="47">
        <v>2137</v>
      </c>
      <c r="U38" s="47">
        <v>2513</v>
      </c>
      <c r="V38" s="47">
        <v>1870</v>
      </c>
    </row>
    <row r="39" spans="10:22" x14ac:dyDescent="0.3">
      <c r="J39" s="31" t="s">
        <v>105</v>
      </c>
      <c r="K39" s="45">
        <v>169.75</v>
      </c>
      <c r="L39" s="45">
        <v>227.41666666666666</v>
      </c>
      <c r="M39" s="45">
        <v>279.5</v>
      </c>
      <c r="N39" s="45">
        <v>228.33333333333334</v>
      </c>
      <c r="O39" s="45">
        <v>255.16666666666666</v>
      </c>
      <c r="P39" s="45">
        <v>59.583333333333336</v>
      </c>
      <c r="Q39" s="45">
        <v>197.08333333333334</v>
      </c>
      <c r="R39" s="45">
        <v>62.833333333333336</v>
      </c>
      <c r="S39" s="45">
        <v>119.91666666666667</v>
      </c>
      <c r="T39" s="45">
        <v>178.08333333333334</v>
      </c>
      <c r="U39" s="45">
        <v>209.41666666666666</v>
      </c>
      <c r="V39" s="45">
        <v>155.83333333333334</v>
      </c>
    </row>
    <row r="40" spans="10:22" x14ac:dyDescent="0.3">
      <c r="J40" s="31" t="s">
        <v>106</v>
      </c>
      <c r="K40" s="47">
        <v>3250</v>
      </c>
      <c r="L40" s="47">
        <v>3674</v>
      </c>
      <c r="M40" s="47">
        <v>4485</v>
      </c>
      <c r="N40" s="47">
        <v>4371</v>
      </c>
      <c r="O40" s="47">
        <v>5152</v>
      </c>
      <c r="P40" s="47">
        <v>1303</v>
      </c>
      <c r="Q40" s="47">
        <v>4318</v>
      </c>
      <c r="R40" s="47">
        <v>992</v>
      </c>
      <c r="S40" s="47">
        <v>1572</v>
      </c>
      <c r="T40" s="47">
        <v>2473</v>
      </c>
      <c r="U40" s="47">
        <v>2900</v>
      </c>
      <c r="V40" s="47">
        <v>3400</v>
      </c>
    </row>
    <row r="41" spans="10:22" x14ac:dyDescent="0.3">
      <c r="J41" s="31" t="s">
        <v>107</v>
      </c>
      <c r="K41" s="45">
        <v>270.83333333333331</v>
      </c>
      <c r="L41" s="45">
        <v>306.16666666666669</v>
      </c>
      <c r="M41" s="45">
        <v>373.75</v>
      </c>
      <c r="N41" s="45">
        <v>364.25</v>
      </c>
      <c r="O41" s="45">
        <v>429.33333333333331</v>
      </c>
      <c r="P41" s="45">
        <v>108.58333333333333</v>
      </c>
      <c r="Q41" s="45">
        <v>359.83333333333331</v>
      </c>
      <c r="R41" s="45">
        <v>82.666666666666671</v>
      </c>
      <c r="S41" s="45">
        <v>131</v>
      </c>
      <c r="T41" s="45">
        <v>206.08333333333334</v>
      </c>
      <c r="U41" s="45">
        <v>241.66666666666666</v>
      </c>
      <c r="V41" s="45">
        <v>283.33333333333331</v>
      </c>
    </row>
    <row r="42" spans="10:22" x14ac:dyDescent="0.3">
      <c r="J42" s="40" t="s">
        <v>108</v>
      </c>
      <c r="K42" s="43">
        <v>38</v>
      </c>
      <c r="L42" s="43">
        <v>8</v>
      </c>
      <c r="M42" s="43">
        <v>8</v>
      </c>
      <c r="N42" s="43">
        <v>6</v>
      </c>
      <c r="O42" s="43">
        <v>38</v>
      </c>
      <c r="P42" s="43">
        <v>10</v>
      </c>
      <c r="Q42" s="43">
        <v>38</v>
      </c>
      <c r="R42" s="43">
        <v>11</v>
      </c>
      <c r="S42" s="43">
        <v>2</v>
      </c>
      <c r="T42" s="43">
        <v>2</v>
      </c>
      <c r="U42" s="43">
        <v>2</v>
      </c>
      <c r="V42" s="43">
        <v>38</v>
      </c>
    </row>
    <row r="43" spans="10:22" x14ac:dyDescent="0.3">
      <c r="R43" s="42"/>
      <c r="V43"/>
    </row>
    <row r="44" spans="10:22" ht="15.6" x14ac:dyDescent="0.3">
      <c r="J44" s="29" t="s">
        <v>99</v>
      </c>
      <c r="K44" s="30" t="s">
        <v>77</v>
      </c>
      <c r="L44" s="30" t="s">
        <v>78</v>
      </c>
      <c r="M44" s="30" t="s">
        <v>79</v>
      </c>
      <c r="N44" s="30" t="s">
        <v>80</v>
      </c>
      <c r="O44" s="30" t="s">
        <v>75</v>
      </c>
      <c r="P44" s="30" t="s">
        <v>81</v>
      </c>
      <c r="Q44" s="30" t="s">
        <v>82</v>
      </c>
      <c r="R44" s="33" t="s">
        <v>93</v>
      </c>
      <c r="S44" s="30" t="s">
        <v>83</v>
      </c>
      <c r="T44" s="30" t="s">
        <v>84</v>
      </c>
      <c r="U44" s="30" t="s">
        <v>85</v>
      </c>
      <c r="V44" s="30" t="s">
        <v>86</v>
      </c>
    </row>
    <row r="45" spans="10:22" x14ac:dyDescent="0.3">
      <c r="J45" s="31" t="s">
        <v>101</v>
      </c>
      <c r="K45" s="44">
        <v>2884.835</v>
      </c>
      <c r="L45" s="44">
        <v>3435.0459999999998</v>
      </c>
      <c r="M45" s="44">
        <v>4345.4989999999998</v>
      </c>
      <c r="N45" s="44">
        <v>3587.489</v>
      </c>
      <c r="O45" s="44">
        <v>4427.0630000000001</v>
      </c>
      <c r="P45" s="44">
        <v>1087.124</v>
      </c>
      <c r="Q45" s="44">
        <v>3448.9609999999998</v>
      </c>
      <c r="R45" s="44">
        <v>970.9479</v>
      </c>
      <c r="S45" s="44">
        <v>1656.232</v>
      </c>
      <c r="T45" s="44">
        <v>2552.413</v>
      </c>
      <c r="U45" s="44">
        <v>3135.752</v>
      </c>
      <c r="V45" s="44">
        <v>2792.51</v>
      </c>
    </row>
    <row r="46" spans="10:22" x14ac:dyDescent="0.3">
      <c r="J46" s="31" t="s">
        <v>102</v>
      </c>
      <c r="K46" s="46">
        <v>6180</v>
      </c>
      <c r="L46" s="46">
        <v>4332</v>
      </c>
      <c r="M46" s="46">
        <v>5125</v>
      </c>
      <c r="N46" s="46">
        <v>4548</v>
      </c>
      <c r="O46" s="46">
        <v>8002</v>
      </c>
      <c r="P46" s="46">
        <v>1856</v>
      </c>
      <c r="Q46" s="46">
        <v>6297</v>
      </c>
      <c r="R46" s="46">
        <v>1397</v>
      </c>
      <c r="S46" s="46">
        <v>1848</v>
      </c>
      <c r="T46" s="46">
        <v>2743</v>
      </c>
      <c r="U46" s="46">
        <v>3629</v>
      </c>
      <c r="V46" s="46">
        <v>5314</v>
      </c>
    </row>
    <row r="47" spans="10:22" x14ac:dyDescent="0.3">
      <c r="J47" s="31" t="s">
        <v>103</v>
      </c>
      <c r="K47" s="44">
        <v>1711</v>
      </c>
      <c r="L47" s="44">
        <v>2898</v>
      </c>
      <c r="M47" s="44">
        <v>3326</v>
      </c>
      <c r="N47" s="44">
        <v>2849</v>
      </c>
      <c r="O47" s="44">
        <v>2946</v>
      </c>
      <c r="P47" s="44">
        <v>786</v>
      </c>
      <c r="Q47" s="44">
        <v>2334</v>
      </c>
      <c r="R47" s="44">
        <v>721</v>
      </c>
      <c r="S47" s="44">
        <v>1551</v>
      </c>
      <c r="T47" s="44">
        <v>2440</v>
      </c>
      <c r="U47" s="44">
        <v>2734</v>
      </c>
      <c r="V47" s="44">
        <v>1794</v>
      </c>
    </row>
    <row r="48" spans="10:22" x14ac:dyDescent="0.3">
      <c r="J48" s="31" t="s">
        <v>104</v>
      </c>
      <c r="K48" s="47">
        <v>2204</v>
      </c>
      <c r="L48" s="47">
        <v>2924</v>
      </c>
      <c r="M48" s="47">
        <v>3642</v>
      </c>
      <c r="N48" s="47">
        <v>2983</v>
      </c>
      <c r="O48" s="47">
        <v>3420</v>
      </c>
      <c r="P48" s="47">
        <v>808</v>
      </c>
      <c r="Q48" s="47">
        <v>2671</v>
      </c>
      <c r="R48" s="47">
        <v>829</v>
      </c>
      <c r="S48" s="47">
        <v>1551</v>
      </c>
      <c r="T48" s="47">
        <v>2440</v>
      </c>
      <c r="U48" s="47">
        <v>2734</v>
      </c>
      <c r="V48" s="47">
        <v>2110</v>
      </c>
    </row>
    <row r="49" spans="1:22" x14ac:dyDescent="0.3">
      <c r="J49" s="31" t="s">
        <v>105</v>
      </c>
      <c r="K49" s="45">
        <v>183.66666666666666</v>
      </c>
      <c r="L49" s="45">
        <v>243.66666666666666</v>
      </c>
      <c r="M49" s="45">
        <v>303.5</v>
      </c>
      <c r="N49" s="45">
        <v>248.58333333333334</v>
      </c>
      <c r="O49" s="45">
        <v>285</v>
      </c>
      <c r="P49" s="45">
        <v>67.333333333333329</v>
      </c>
      <c r="Q49" s="45">
        <v>222.58333333333334</v>
      </c>
      <c r="R49" s="45">
        <v>69.083333333333329</v>
      </c>
      <c r="S49" s="45">
        <v>129.25</v>
      </c>
      <c r="T49" s="45">
        <v>203.33333333333334</v>
      </c>
      <c r="U49" s="45">
        <v>227.83333333333334</v>
      </c>
      <c r="V49" s="45">
        <v>175.83333333333334</v>
      </c>
    </row>
    <row r="50" spans="1:22" x14ac:dyDescent="0.3">
      <c r="J50" s="31" t="s">
        <v>106</v>
      </c>
      <c r="K50" s="47">
        <v>3616</v>
      </c>
      <c r="L50" s="47">
        <v>3846</v>
      </c>
      <c r="M50" s="47">
        <v>4850</v>
      </c>
      <c r="N50" s="47">
        <v>4548</v>
      </c>
      <c r="O50" s="47">
        <v>5649</v>
      </c>
      <c r="P50" s="47">
        <v>1459</v>
      </c>
      <c r="Q50" s="47">
        <v>4618</v>
      </c>
      <c r="R50" s="47">
        <v>1203</v>
      </c>
      <c r="S50" s="47">
        <v>1848</v>
      </c>
      <c r="T50" s="47">
        <v>2743</v>
      </c>
      <c r="U50" s="47">
        <v>3377</v>
      </c>
      <c r="V50" s="47">
        <v>3596</v>
      </c>
    </row>
    <row r="51" spans="1:22" x14ac:dyDescent="0.3">
      <c r="J51" s="31" t="s">
        <v>107</v>
      </c>
      <c r="K51" s="45">
        <v>301.33333333333331</v>
      </c>
      <c r="L51" s="45">
        <v>320.5</v>
      </c>
      <c r="M51" s="45">
        <v>404.16666666666669</v>
      </c>
      <c r="N51" s="45">
        <v>379</v>
      </c>
      <c r="O51" s="45">
        <v>470.75</v>
      </c>
      <c r="P51" s="45">
        <v>121.58333333333333</v>
      </c>
      <c r="Q51" s="45">
        <v>384.83333333333331</v>
      </c>
      <c r="R51" s="45">
        <v>100.25</v>
      </c>
      <c r="S51" s="45">
        <v>154</v>
      </c>
      <c r="T51" s="45">
        <v>228.58333333333334</v>
      </c>
      <c r="U51" s="45">
        <v>281.41666666666669</v>
      </c>
      <c r="V51" s="45">
        <v>299.66666666666669</v>
      </c>
    </row>
    <row r="52" spans="1:22" x14ac:dyDescent="0.3">
      <c r="A52" s="48"/>
      <c r="B52" s="48"/>
      <c r="C52" s="48"/>
      <c r="D52" s="48"/>
      <c r="E52" s="48"/>
      <c r="F52" s="48"/>
      <c r="G52" s="48"/>
      <c r="J52" s="41" t="s">
        <v>108</v>
      </c>
      <c r="K52" s="43">
        <v>39</v>
      </c>
      <c r="L52" s="43">
        <v>8</v>
      </c>
      <c r="M52" s="43">
        <v>8</v>
      </c>
      <c r="N52" s="43">
        <v>6</v>
      </c>
      <c r="O52" s="43">
        <v>39</v>
      </c>
      <c r="P52" s="43">
        <v>10</v>
      </c>
      <c r="Q52" s="43">
        <v>39</v>
      </c>
      <c r="R52" s="43">
        <v>11</v>
      </c>
      <c r="S52" s="43">
        <v>2</v>
      </c>
      <c r="T52" s="43">
        <v>2</v>
      </c>
      <c r="U52" s="43">
        <v>2</v>
      </c>
      <c r="V52" s="43">
        <v>38</v>
      </c>
    </row>
    <row r="53" spans="1:22" x14ac:dyDescent="0.3">
      <c r="A53" s="48"/>
      <c r="B53" s="48"/>
      <c r="C53" s="48"/>
      <c r="D53" s="48"/>
      <c r="E53" s="48"/>
      <c r="F53" s="48"/>
      <c r="G53" s="48"/>
      <c r="R53" s="42"/>
      <c r="V53"/>
    </row>
  </sheetData>
  <sheetProtection algorithmName="SHA-512" hashValue="VqWh5hCzFg29u85NL2gLA6e/c13SndnOLl3HXgmH+b/aTx5/F/8WDDou9YWDSAiAv4JegD6diskQxZkos9gvJA==" saltValue="9VPLkpEdWjFP9YbCbOU0L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9EB14A5FE1546A5035F3F0B7730EA" ma:contentTypeVersion="0" ma:contentTypeDescription="Create a new document." ma:contentTypeScope="" ma:versionID="7f2dc418511ec99620c944f33b714e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257C2-5407-4947-BA5F-5483299B7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D66B8F-271E-41A1-8C18-3D1FC28F31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472B11-1CA6-4529-AF2A-9B2636E42D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</vt:lpstr>
      <vt:lpstr>Compliance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Reigle, Mark</dc:creator>
  <cp:lastModifiedBy>Simmons, Brandi</cp:lastModifiedBy>
  <cp:lastPrinted>2016-07-29T16:32:51Z</cp:lastPrinted>
  <dcterms:created xsi:type="dcterms:W3CDTF">2011-05-27T13:35:05Z</dcterms:created>
  <dcterms:modified xsi:type="dcterms:W3CDTF">2025-03-28T13:14:20Z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0x0101006789EB14A5FE1546A5035F3F0B7730EA</vt:lpwstr>
  </property>
  <property fmtid="{D5CDD505-2E9C-101B-9397-08002B2CF9AE}" pid="3" name="ESRI_WORKBOOK_ID">
    <vt:lpwstr>7915dd22a58c46acb1dc8ab5bc83bfa6</vt:lpwstr>
  </property>
</Properties>
</file>